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96" windowWidth="19170" windowHeight="13215" activeTab="0"/>
  </bookViews>
  <sheets>
    <sheet name="инфо план  тепло 2012г" sheetId="1" r:id="rId1"/>
    <sheet name="план 2012г" sheetId="2" r:id="rId2"/>
    <sheet name="2012г" sheetId="3" r:id="rId3"/>
  </sheets>
  <definedNames>
    <definedName name="_xlnm.Print_Area" localSheetId="2">'2012г'!$A$1:$K$17</definedName>
    <definedName name="_xlnm.Print_Area" localSheetId="1">'план 2012г'!$A$1:$U$47</definedName>
  </definedNames>
  <calcPr fullCalcOnLoad="1"/>
</workbook>
</file>

<file path=xl/sharedStrings.xml><?xml version="1.0" encoding="utf-8"?>
<sst xmlns="http://schemas.openxmlformats.org/spreadsheetml/2006/main" count="157" uniqueCount="73">
  <si>
    <t>№ п/п</t>
  </si>
  <si>
    <t>Наименование</t>
  </si>
  <si>
    <t>Ед.изм.</t>
  </si>
  <si>
    <t>4.1</t>
  </si>
  <si>
    <t>4.2</t>
  </si>
  <si>
    <t>Собственное потребление теплоэнергии</t>
  </si>
  <si>
    <t>тыс. Гкал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</si>
  <si>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</si>
  <si>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</si>
  <si>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</si>
  <si>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</si>
  <si>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</si>
  <si>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</si>
  <si>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</si>
  <si>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</si>
  <si>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</si>
  <si>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</si>
  <si>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</si>
  <si>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</si>
  <si>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</si>
  <si>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 xml:space="preserve">Отпуск сторонним потребителям, всего </t>
  </si>
  <si>
    <t>Отпуск теплоэнергии</t>
  </si>
  <si>
    <t>бюджетным потребителям</t>
  </si>
  <si>
    <t>прочим потребителям</t>
  </si>
  <si>
    <t>Расход топлива на производство теплоэнергии</t>
  </si>
  <si>
    <t>5</t>
  </si>
  <si>
    <t>Теплоэнергоресурсы</t>
  </si>
  <si>
    <t xml:space="preserve">Выработка </t>
  </si>
  <si>
    <t>Год</t>
  </si>
  <si>
    <t>Информация по регулируемым видам деятельности ОАО "Норильскгазпром" в 2012г.</t>
  </si>
  <si>
    <t>1е полугодие</t>
  </si>
  <si>
    <t>2е полугодие</t>
  </si>
  <si>
    <t>Начальник Производственно-диспетчерского управления</t>
  </si>
  <si>
    <t>ОАО "Норильскгазпром"</t>
  </si>
  <si>
    <t>Юрий Владимирович Толкачев</t>
  </si>
  <si>
    <r>
      <t>тыс.м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</si>
  <si>
    <t>телефон для контактов  (3919) 492041</t>
  </si>
  <si>
    <t>Теплоэнергия</t>
  </si>
  <si>
    <t>№</t>
  </si>
  <si>
    <t>Показатели</t>
  </si>
  <si>
    <t>Обозначение</t>
  </si>
  <si>
    <t>Ед. изм.</t>
  </si>
  <si>
    <t xml:space="preserve">Выработка тепла котельной </t>
  </si>
  <si>
    <t>Qпе</t>
  </si>
  <si>
    <t>Гкал/мес</t>
  </si>
  <si>
    <t>Отпуск с котельной</t>
  </si>
  <si>
    <t>Qкот</t>
  </si>
  <si>
    <t>Групповой норматив удельного расхода топлива на отпуск тепловой энергии котельной</t>
  </si>
  <si>
    <t>H</t>
  </si>
  <si>
    <t>кг у.т./Гкал</t>
  </si>
  <si>
    <t>Отпуск сторонним потребителям, всего в том числе:</t>
  </si>
  <si>
    <t>потребители</t>
  </si>
  <si>
    <t>МКУ "ЦОХО"</t>
  </si>
  <si>
    <t>МКУК "ЦНТиКИ"</t>
  </si>
  <si>
    <t>МКУК "ЦБС"</t>
  </si>
  <si>
    <t>МБУЗ "ТРБ № 3"</t>
  </si>
  <si>
    <t>ТМК ОУ "ДСО школа № 1"</t>
  </si>
  <si>
    <t xml:space="preserve">МУП "Коммунальщик" </t>
  </si>
  <si>
    <t>ООО "Норд-Даймонд"</t>
  </si>
  <si>
    <t>СОПА "Факел"</t>
  </si>
  <si>
    <t>ООО "Надежда"</t>
  </si>
  <si>
    <t>ИТОГО</t>
  </si>
  <si>
    <t>1 квартал</t>
  </si>
  <si>
    <t>2 квартал</t>
  </si>
  <si>
    <t>3 квартал</t>
  </si>
  <si>
    <t>4 квартал</t>
  </si>
  <si>
    <t>ПЛАН</t>
  </si>
  <si>
    <t>ФАКТ</t>
  </si>
  <si>
    <t>2012г</t>
  </si>
  <si>
    <r>
      <t>тыс.м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</si>
  <si>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t>без потерь</t>
  </si>
  <si>
    <t>с потерями</t>
  </si>
  <si>
    <t>План объемы отпуска тепловой энергии ОАО "Норильскгазпром" в 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</si>
</sst>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18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Helv"/>
      <family val="0"/>
    </font>
    <font>
      <sz val="10"/>
      <color indexed="10"/>
      <name val="Helv"/>
      <family val="0"/>
    </font>
    <font>
      <b/>
      <sz val="10"/>
      <name val="Helv"/>
      <family val="0"/>
    </font>
    <font>
      <sz val="10"/>
      <color indexed="10"/>
      <name val="Arial"/>
      <family val="0"/>
    </font>
    <font>
      <sz val="9"/>
      <name val="Arial Cyr"/>
      <family val="0"/>
    </font>
    <font>
      <sz val="9"/>
      <name val="Helv"/>
      <family val="0"/>
    </font>
    <font>
      <vertAlign val="superscript"/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18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81" fontId="2" fillId="0" borderId="1" xfId="0" applyNumberFormat="1" applyFont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180" fontId="6" fillId="0" borderId="1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81" fontId="6" fillId="0" borderId="1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0" fillId="0" borderId="3" xfId="0" applyBorder="1" applyAlignment="1">
      <alignment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81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0" fillId="0" borderId="0" xfId="0" applyAlignment="1">
      <alignment/>
    </xf>
    <xf numFmtId="0" fontId="0" fillId="0" borderId="0" xfId="0" applyFill="1" applyBorder="1" applyAlignment="1">
      <alignment/>
    </xf>
    <xf numFmtId="180" fontId="10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wrapText="1"/>
    </xf>
    <xf numFmtId="180" fontId="1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 horizontal="center" vertical="center" wrapText="1"/>
    </xf>
    <xf numFmtId="180" fontId="12" fillId="0" borderId="0" xfId="0" applyNumberFormat="1" applyFont="1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81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 indent="1"/>
    </xf>
    <xf numFmtId="0" fontId="6" fillId="0" borderId="16" xfId="0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181" fontId="6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49" fontId="1" fillId="0" borderId="18" xfId="0" applyNumberFormat="1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49" fontId="1" fillId="0" borderId="20" xfId="0" applyNumberFormat="1" applyFont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80" fontId="10" fillId="0" borderId="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7.28125" style="0" customWidth="1"/>
    <col min="2" max="2" width="11.57421875" style="0" customWidth="1"/>
    <col min="3" max="3" width="36.7109375" style="0" customWidth="1"/>
    <col min="4" max="4" width="9.57421875" style="0" customWidth="1"/>
    <col min="5" max="5" width="11.7109375" style="4" customWidth="1"/>
    <col min="6" max="6" width="11.421875" style="4" customWidth="1"/>
    <col min="7" max="7" width="11.57421875" style="4" customWidth="1"/>
    <col min="8" max="8" width="11.421875" style="4" customWidth="1"/>
    <col min="9" max="9" width="13.00390625" style="4" customWidth="1"/>
  </cols>
  <sheetData>
    <row r="2" spans="1:9" ht="15.75">
      <c r="A2" s="99" t="s">
        <v>72</v>
      </c>
      <c r="B2" s="99"/>
      <c r="C2" s="99"/>
      <c r="D2" s="99"/>
      <c r="E2" s="99"/>
      <c r="F2" s="99"/>
      <c r="G2" s="99"/>
      <c r="H2" s="99"/>
      <c r="I2" s="99"/>
    </row>
    <row r="3" spans="1:9" ht="13.5" thickBot="1">
      <c r="A3" s="8"/>
      <c r="B3" s="8"/>
      <c r="C3" s="8"/>
      <c r="D3" s="8"/>
      <c r="E3" s="9"/>
      <c r="F3" s="9"/>
      <c r="G3" s="9"/>
      <c r="H3" s="9"/>
      <c r="I3" s="9"/>
    </row>
    <row r="4" spans="1:9" ht="30.75" customHeight="1">
      <c r="A4" s="83" t="s">
        <v>0</v>
      </c>
      <c r="B4" s="84" t="s">
        <v>26</v>
      </c>
      <c r="C4" s="85" t="s">
        <v>1</v>
      </c>
      <c r="D4" s="85" t="s">
        <v>2</v>
      </c>
      <c r="E4" s="25" t="s">
        <v>62</v>
      </c>
      <c r="F4" s="85" t="s">
        <v>63</v>
      </c>
      <c r="G4" s="85" t="s">
        <v>64</v>
      </c>
      <c r="H4" s="85" t="s">
        <v>65</v>
      </c>
      <c r="I4" s="86" t="s">
        <v>28</v>
      </c>
    </row>
    <row r="5" spans="1:9" ht="30" customHeight="1">
      <c r="A5" s="87">
        <v>1</v>
      </c>
      <c r="B5" s="100" t="s">
        <v>37</v>
      </c>
      <c r="C5" s="81" t="s">
        <v>27</v>
      </c>
      <c r="D5" s="103" t="s">
        <v>6</v>
      </c>
      <c r="E5" s="37">
        <v>22.789</v>
      </c>
      <c r="F5" s="37">
        <v>10.703</v>
      </c>
      <c r="G5" s="37">
        <v>7.163</v>
      </c>
      <c r="H5" s="37">
        <v>17.345</v>
      </c>
      <c r="I5" s="88">
        <v>58</v>
      </c>
    </row>
    <row r="6" spans="1:9" ht="30" customHeight="1">
      <c r="A6" s="87">
        <v>2</v>
      </c>
      <c r="B6" s="101"/>
      <c r="C6" s="81" t="s">
        <v>21</v>
      </c>
      <c r="D6" s="104"/>
      <c r="E6" s="37">
        <v>22.623714712148</v>
      </c>
      <c r="F6" s="37">
        <v>10.6233864243457</v>
      </c>
      <c r="G6" s="37">
        <v>7.12367543097961</v>
      </c>
      <c r="H6" s="37">
        <v>17.2065950860965</v>
      </c>
      <c r="I6" s="88">
        <v>57.5773716535699</v>
      </c>
    </row>
    <row r="7" spans="1:9" ht="30" customHeight="1">
      <c r="A7" s="87">
        <v>3</v>
      </c>
      <c r="B7" s="101"/>
      <c r="C7" s="81" t="s">
        <v>5</v>
      </c>
      <c r="D7" s="104"/>
      <c r="E7" s="37">
        <v>21.5608258158852</v>
      </c>
      <c r="F7" s="37">
        <v>9.81881469223565</v>
      </c>
      <c r="G7" s="37">
        <v>7.01</v>
      </c>
      <c r="H7" s="37">
        <v>6.50998943097961</v>
      </c>
      <c r="I7" s="88">
        <v>53.9692596535699</v>
      </c>
    </row>
    <row r="8" spans="1:9" ht="30" customHeight="1">
      <c r="A8" s="87">
        <v>4</v>
      </c>
      <c r="B8" s="101"/>
      <c r="C8" s="81" t="s">
        <v>20</v>
      </c>
      <c r="D8" s="105"/>
      <c r="E8" s="37">
        <v>1.120549</v>
      </c>
      <c r="F8" s="37">
        <v>0.845358</v>
      </c>
      <c r="G8" s="37">
        <v>0.613686</v>
      </c>
      <c r="H8" s="37">
        <v>1.02852</v>
      </c>
      <c r="I8" s="88">
        <v>3.608112</v>
      </c>
    </row>
    <row r="9" spans="1:9" ht="18" customHeight="1">
      <c r="A9" s="87"/>
      <c r="B9" s="101"/>
      <c r="C9" s="106" t="s">
        <v>19</v>
      </c>
      <c r="D9" s="107"/>
      <c r="E9" s="107"/>
      <c r="F9" s="107"/>
      <c r="G9" s="107"/>
      <c r="H9" s="108"/>
      <c r="I9" s="89"/>
    </row>
    <row r="10" spans="1:9" ht="30" customHeight="1">
      <c r="A10" s="90" t="s">
        <v>3</v>
      </c>
      <c r="B10" s="101"/>
      <c r="C10" s="81" t="s">
        <v>22</v>
      </c>
      <c r="D10" s="103" t="s">
        <v>6</v>
      </c>
      <c r="E10" s="82">
        <f>172.999/1000</f>
        <v>0.17299899999999999</v>
      </c>
      <c r="F10" s="82">
        <f>110.558/1000</f>
        <v>0.110558</v>
      </c>
      <c r="G10" s="82">
        <f>57.656/1000</f>
        <v>0.057656</v>
      </c>
      <c r="H10" s="82">
        <f>152.979/1000</f>
        <v>0.152979</v>
      </c>
      <c r="I10" s="96">
        <f>494.192/1000</f>
        <v>0.494192</v>
      </c>
    </row>
    <row r="11" spans="1:9" ht="30" customHeight="1">
      <c r="A11" s="90" t="s">
        <v>4</v>
      </c>
      <c r="B11" s="101"/>
      <c r="C11" s="81" t="s">
        <v>23</v>
      </c>
      <c r="D11" s="105"/>
      <c r="E11" s="82">
        <f>947.55/1000</f>
        <v>0.94755</v>
      </c>
      <c r="F11" s="31">
        <f>734.8/1000</f>
        <v>0.7348</v>
      </c>
      <c r="G11" s="37">
        <f>556.03/1000</f>
        <v>0.55603</v>
      </c>
      <c r="H11" s="37">
        <f>875.54/1000</f>
        <v>0.87554</v>
      </c>
      <c r="I11" s="91">
        <f>3113.92/1000</f>
        <v>3.1139200000000002</v>
      </c>
    </row>
    <row r="12" spans="1:9" ht="33" customHeight="1" thickBot="1">
      <c r="A12" s="92" t="s">
        <v>25</v>
      </c>
      <c r="B12" s="102"/>
      <c r="C12" s="93" t="s">
        <v>24</v>
      </c>
      <c r="D12" s="94" t="s">
        <v>69</v>
      </c>
      <c r="E12" s="95">
        <v>3440.3089271341896</v>
      </c>
      <c r="F12" s="95">
        <v>1582.990764761656</v>
      </c>
      <c r="G12" s="95">
        <v>1014.2529875127586</v>
      </c>
      <c r="H12" s="95">
        <v>2569.8760820878792</v>
      </c>
      <c r="I12" s="97">
        <v>8607.428761496485</v>
      </c>
    </row>
    <row r="13" spans="1:6" ht="12.75">
      <c r="A13" s="1"/>
      <c r="B13" s="1"/>
      <c r="C13" s="2"/>
      <c r="D13" s="2"/>
      <c r="E13" s="2"/>
      <c r="F13" s="80"/>
    </row>
    <row r="14" spans="1:6" ht="15">
      <c r="A14" s="1"/>
      <c r="B14" s="6" t="s">
        <v>32</v>
      </c>
      <c r="C14" s="7"/>
      <c r="D14" s="2"/>
      <c r="E14" s="2"/>
      <c r="F14" s="2"/>
    </row>
    <row r="15" spans="1:6" ht="15">
      <c r="A15" s="1"/>
      <c r="B15" s="6" t="s">
        <v>33</v>
      </c>
      <c r="C15" s="7"/>
      <c r="D15" s="2"/>
      <c r="E15" s="2"/>
      <c r="F15" s="2"/>
    </row>
    <row r="16" spans="1:6" ht="15">
      <c r="A16" s="1"/>
      <c r="B16" s="6" t="s">
        <v>34</v>
      </c>
      <c r="C16" s="7"/>
      <c r="D16" s="2"/>
      <c r="E16" s="2"/>
      <c r="F16" s="2"/>
    </row>
    <row r="17" spans="1:6" ht="15">
      <c r="A17" s="1"/>
      <c r="B17" s="98" t="s">
        <v>36</v>
      </c>
      <c r="C17" s="98"/>
      <c r="D17" s="5"/>
      <c r="E17" s="2"/>
      <c r="F17" s="2"/>
    </row>
    <row r="18" spans="1:6" ht="12.75">
      <c r="A18" s="3"/>
      <c r="B18" s="3"/>
      <c r="C18" s="3"/>
      <c r="D18" s="3"/>
      <c r="E18" s="2"/>
      <c r="F18" s="2"/>
    </row>
    <row r="19" spans="1:6" ht="12.75">
      <c r="A19" s="3"/>
      <c r="B19" s="3"/>
      <c r="C19" s="3"/>
      <c r="D19" s="3"/>
      <c r="E19" s="2"/>
      <c r="F19" s="2"/>
    </row>
    <row r="20" spans="1:6" ht="12.75">
      <c r="A20" s="3"/>
      <c r="B20" s="3"/>
      <c r="C20" s="3"/>
      <c r="D20" s="3"/>
      <c r="E20" s="2"/>
      <c r="F20" s="2"/>
    </row>
    <row r="22" spans="1:12" ht="12.75">
      <c r="A22" s="3"/>
      <c r="B22" s="3"/>
      <c r="C22" s="3"/>
      <c r="D22" s="3"/>
      <c r="E22" s="2"/>
      <c r="F22" s="2"/>
      <c r="G22" s="2"/>
      <c r="H22" s="2"/>
      <c r="I22" s="2"/>
      <c r="J22" s="3"/>
      <c r="K22" s="3"/>
      <c r="L22" s="3"/>
    </row>
    <row r="23" spans="1:12" ht="12.75">
      <c r="A23" s="3"/>
      <c r="B23" s="3"/>
      <c r="C23" s="3"/>
      <c r="D23" s="3"/>
      <c r="E23" s="2"/>
      <c r="F23" s="80"/>
      <c r="G23" s="2"/>
      <c r="H23" s="2"/>
      <c r="I23" s="2"/>
      <c r="J23" s="3"/>
      <c r="K23" s="3"/>
      <c r="L23" s="3"/>
    </row>
    <row r="24" spans="1:16" ht="12.75">
      <c r="A24" s="3"/>
      <c r="B24" s="55"/>
      <c r="C24" s="55"/>
      <c r="D24" s="55"/>
      <c r="E24" s="55"/>
      <c r="F24" s="55"/>
      <c r="G24" s="55"/>
      <c r="H24" s="55"/>
      <c r="I24" s="56"/>
      <c r="J24" s="57"/>
      <c r="K24" s="57"/>
      <c r="L24" s="57"/>
      <c r="M24" s="46"/>
      <c r="N24" s="46"/>
      <c r="O24" s="46"/>
      <c r="P24" s="46"/>
    </row>
    <row r="25" spans="1:16" ht="12.75">
      <c r="A25" s="3"/>
      <c r="B25" s="58"/>
      <c r="C25" s="58"/>
      <c r="D25" s="58"/>
      <c r="E25" s="58"/>
      <c r="F25" s="58"/>
      <c r="G25" s="58"/>
      <c r="H25" s="58"/>
      <c r="I25" s="56"/>
      <c r="J25" s="57"/>
      <c r="K25" s="57"/>
      <c r="L25" s="57"/>
      <c r="M25" s="46"/>
      <c r="N25" s="46"/>
      <c r="O25" s="46"/>
      <c r="P25" s="46"/>
    </row>
    <row r="26" spans="1:16" ht="12.75">
      <c r="A26" s="3"/>
      <c r="B26" s="59"/>
      <c r="C26" s="59"/>
      <c r="D26" s="59"/>
      <c r="E26" s="59"/>
      <c r="F26" s="59"/>
      <c r="G26" s="59"/>
      <c r="H26" s="59"/>
      <c r="I26" s="56"/>
      <c r="J26" s="57"/>
      <c r="K26" s="57"/>
      <c r="L26" s="57"/>
      <c r="M26" s="46"/>
      <c r="N26" s="46"/>
      <c r="O26" s="46"/>
      <c r="P26" s="46"/>
    </row>
    <row r="27" spans="1:16" ht="12.75">
      <c r="A27" s="3"/>
      <c r="B27" s="60"/>
      <c r="C27" s="60"/>
      <c r="D27" s="60"/>
      <c r="E27" s="60"/>
      <c r="F27" s="60"/>
      <c r="G27" s="60"/>
      <c r="H27" s="60"/>
      <c r="I27" s="56"/>
      <c r="J27" s="57"/>
      <c r="K27" s="57"/>
      <c r="L27" s="57"/>
      <c r="M27" s="46"/>
      <c r="N27" s="46"/>
      <c r="O27" s="46"/>
      <c r="P27" s="46"/>
    </row>
    <row r="28" spans="1:16" ht="12.75">
      <c r="A28" s="3"/>
      <c r="B28" s="61"/>
      <c r="C28" s="61"/>
      <c r="D28" s="61"/>
      <c r="E28" s="61"/>
      <c r="F28" s="61"/>
      <c r="G28" s="61"/>
      <c r="H28" s="61"/>
      <c r="I28" s="56"/>
      <c r="J28" s="57"/>
      <c r="K28" s="57"/>
      <c r="L28" s="57"/>
      <c r="M28" s="46"/>
      <c r="N28" s="46"/>
      <c r="O28" s="46"/>
      <c r="P28" s="46"/>
    </row>
    <row r="29" spans="1:16" ht="12.75">
      <c r="A29" s="3"/>
      <c r="B29" s="58"/>
      <c r="C29" s="58"/>
      <c r="D29" s="58"/>
      <c r="E29" s="58"/>
      <c r="F29" s="62"/>
      <c r="G29" s="62"/>
      <c r="H29" s="62"/>
      <c r="I29" s="56"/>
      <c r="J29" s="57"/>
      <c r="K29" s="57"/>
      <c r="L29" s="57"/>
      <c r="M29" s="46"/>
      <c r="N29" s="46"/>
      <c r="O29" s="46"/>
      <c r="P29" s="46"/>
    </row>
    <row r="30" spans="1:16" ht="12.75">
      <c r="A30" s="3"/>
      <c r="B30" s="58"/>
      <c r="C30" s="58"/>
      <c r="D30" s="58"/>
      <c r="E30" s="58"/>
      <c r="F30" s="58"/>
      <c r="G30" s="58"/>
      <c r="H30" s="58"/>
      <c r="I30" s="56"/>
      <c r="J30" s="57"/>
      <c r="K30" s="57"/>
      <c r="L30" s="57"/>
      <c r="M30" s="46"/>
      <c r="N30" s="46"/>
      <c r="O30" s="46"/>
      <c r="P30" s="46"/>
    </row>
    <row r="31" spans="1:16" ht="12.75">
      <c r="A31" s="3"/>
      <c r="B31" s="58"/>
      <c r="C31" s="58"/>
      <c r="D31" s="58"/>
      <c r="E31" s="58"/>
      <c r="F31" s="58"/>
      <c r="G31" s="58"/>
      <c r="H31" s="58"/>
      <c r="I31" s="56"/>
      <c r="J31" s="57"/>
      <c r="K31" s="57"/>
      <c r="L31" s="57"/>
      <c r="M31" s="46"/>
      <c r="N31" s="46"/>
      <c r="O31" s="46"/>
      <c r="P31" s="46"/>
    </row>
    <row r="32" spans="1:16" ht="12.75">
      <c r="A32" s="3"/>
      <c r="B32" s="60"/>
      <c r="C32" s="63"/>
      <c r="D32" s="60"/>
      <c r="E32" s="60"/>
      <c r="F32" s="60"/>
      <c r="G32" s="60"/>
      <c r="H32" s="60"/>
      <c r="I32" s="56"/>
      <c r="J32" s="57"/>
      <c r="K32" s="57"/>
      <c r="L32" s="57"/>
      <c r="M32" s="46"/>
      <c r="N32" s="46"/>
      <c r="O32" s="46"/>
      <c r="P32" s="46"/>
    </row>
    <row r="33" spans="1:12" ht="12.75">
      <c r="A33" s="3"/>
      <c r="B33" s="3"/>
      <c r="C33" s="3"/>
      <c r="D33" s="3"/>
      <c r="E33" s="2"/>
      <c r="F33" s="2"/>
      <c r="G33" s="2"/>
      <c r="H33" s="2"/>
      <c r="I33" s="2"/>
      <c r="J33" s="3"/>
      <c r="K33" s="3"/>
      <c r="L33" s="3"/>
    </row>
    <row r="34" spans="1:12" ht="12.75">
      <c r="A34" s="3"/>
      <c r="B34" s="3"/>
      <c r="C34" s="3"/>
      <c r="D34" s="3"/>
      <c r="E34" s="2"/>
      <c r="F34" s="2"/>
      <c r="G34" s="2"/>
      <c r="H34" s="2"/>
      <c r="I34" s="2"/>
      <c r="J34" s="3"/>
      <c r="K34" s="3"/>
      <c r="L34" s="3"/>
    </row>
    <row r="35" spans="1:12" ht="12.75">
      <c r="A35" s="3"/>
      <c r="B35" s="3"/>
      <c r="C35" s="3"/>
      <c r="D35" s="3"/>
      <c r="E35" s="2"/>
      <c r="F35" s="2"/>
      <c r="G35" s="2"/>
      <c r="H35" s="2"/>
      <c r="I35" s="2"/>
      <c r="J35" s="3"/>
      <c r="K35" s="3"/>
      <c r="L35" s="3"/>
    </row>
    <row r="36" spans="1:12" ht="12.75">
      <c r="A36" s="3"/>
      <c r="B36" s="3"/>
      <c r="C36" s="3"/>
      <c r="D36" s="3"/>
      <c r="E36" s="2"/>
      <c r="F36" s="2"/>
      <c r="G36" s="2"/>
      <c r="H36" s="2"/>
      <c r="I36" s="2"/>
      <c r="J36" s="3"/>
      <c r="K36" s="3"/>
      <c r="L36" s="3"/>
    </row>
    <row r="37" spans="1:12" ht="12.75">
      <c r="A37" s="3"/>
      <c r="B37" s="3"/>
      <c r="C37" s="3"/>
      <c r="D37" s="3"/>
      <c r="E37" s="2"/>
      <c r="F37" s="2"/>
      <c r="G37" s="2"/>
      <c r="H37" s="2"/>
      <c r="I37" s="2"/>
      <c r="J37" s="3"/>
      <c r="K37" s="3"/>
      <c r="L37" s="3"/>
    </row>
    <row r="38" spans="1:12" ht="12.75">
      <c r="A38" s="3"/>
      <c r="B38" s="3"/>
      <c r="C38" s="3"/>
      <c r="D38" s="3"/>
      <c r="E38" s="2"/>
      <c r="F38" s="2"/>
      <c r="G38" s="2"/>
      <c r="H38" s="2"/>
      <c r="I38" s="2"/>
      <c r="J38" s="3"/>
      <c r="K38" s="3"/>
      <c r="L38" s="3"/>
    </row>
    <row r="39" spans="1:12" ht="12.75">
      <c r="A39" s="3"/>
      <c r="B39" s="3"/>
      <c r="C39" s="3"/>
      <c r="D39" s="3"/>
      <c r="E39" s="2"/>
      <c r="F39" s="2"/>
      <c r="G39" s="2"/>
      <c r="H39" s="2"/>
      <c r="I39" s="2"/>
      <c r="J39" s="3"/>
      <c r="K39" s="3"/>
      <c r="L39" s="3"/>
    </row>
    <row r="40" spans="1:12" ht="12.75">
      <c r="A40" s="3"/>
      <c r="B40" s="3"/>
      <c r="C40" s="3"/>
      <c r="D40" s="3"/>
      <c r="E40" s="2"/>
      <c r="F40" s="2"/>
      <c r="G40" s="2"/>
      <c r="H40" s="2"/>
      <c r="I40" s="2"/>
      <c r="J40" s="3"/>
      <c r="K40" s="3"/>
      <c r="L40" s="3"/>
    </row>
    <row r="41" spans="1:12" ht="12.75">
      <c r="A41" s="3"/>
      <c r="B41" s="3"/>
      <c r="C41" s="3"/>
      <c r="D41" s="3"/>
      <c r="E41" s="2"/>
      <c r="F41" s="2"/>
      <c r="G41" s="2"/>
      <c r="H41" s="2"/>
      <c r="I41" s="2"/>
      <c r="J41" s="3"/>
      <c r="K41" s="3"/>
      <c r="L41" s="3"/>
    </row>
    <row r="42" spans="1:12" ht="12.75">
      <c r="A42" s="3"/>
      <c r="B42" s="3"/>
      <c r="C42" s="3"/>
      <c r="D42" s="3"/>
      <c r="E42" s="2"/>
      <c r="F42" s="2"/>
      <c r="G42" s="2"/>
      <c r="H42" s="2"/>
      <c r="I42" s="2"/>
      <c r="J42" s="3"/>
      <c r="K42" s="3"/>
      <c r="L42" s="3"/>
    </row>
    <row r="43" spans="1:12" ht="12.75">
      <c r="A43" s="3"/>
      <c r="B43" s="3"/>
      <c r="C43" s="3"/>
      <c r="D43" s="3"/>
      <c r="E43" s="2"/>
      <c r="F43" s="2"/>
      <c r="G43" s="2"/>
      <c r="H43" s="2"/>
      <c r="I43" s="2"/>
      <c r="J43" s="3"/>
      <c r="K43" s="3"/>
      <c r="L43" s="3"/>
    </row>
    <row r="44" spans="1:12" ht="12.75">
      <c r="A44" s="3"/>
      <c r="B44" s="3"/>
      <c r="C44" s="3"/>
      <c r="D44" s="3"/>
      <c r="E44" s="2"/>
      <c r="F44" s="2"/>
      <c r="G44" s="2"/>
      <c r="H44" s="2"/>
      <c r="I44" s="2"/>
      <c r="J44" s="3"/>
      <c r="K44" s="3"/>
      <c r="L44" s="3"/>
    </row>
    <row r="45" spans="1:12" ht="12.75">
      <c r="A45" s="3"/>
      <c r="B45" s="3"/>
      <c r="C45" s="3"/>
      <c r="D45" s="3"/>
      <c r="E45" s="2"/>
      <c r="F45" s="2"/>
      <c r="G45" s="2"/>
      <c r="H45" s="2"/>
      <c r="I45" s="2"/>
      <c r="J45" s="3"/>
      <c r="K45" s="3"/>
      <c r="L45" s="3"/>
    </row>
    <row r="46" spans="1:12" ht="12.75">
      <c r="A46" s="3"/>
      <c r="B46" s="3"/>
      <c r="C46" s="3"/>
      <c r="D46" s="3"/>
      <c r="E46" s="2"/>
      <c r="F46" s="2"/>
      <c r="G46" s="2"/>
      <c r="H46" s="2"/>
      <c r="I46" s="2"/>
      <c r="J46" s="3"/>
      <c r="K46" s="3"/>
      <c r="L46" s="3"/>
    </row>
    <row r="47" spans="1:12" ht="12.75">
      <c r="A47" s="3"/>
      <c r="B47" s="3"/>
      <c r="C47" s="3"/>
      <c r="D47" s="3"/>
      <c r="E47" s="2"/>
      <c r="F47" s="2"/>
      <c r="G47" s="2"/>
      <c r="H47" s="2"/>
      <c r="I47" s="2"/>
      <c r="J47" s="3"/>
      <c r="K47" s="3"/>
      <c r="L47" s="3"/>
    </row>
    <row r="48" spans="1:12" ht="12.75">
      <c r="A48" s="3"/>
      <c r="B48" s="3"/>
      <c r="C48" s="3"/>
      <c r="D48" s="3"/>
      <c r="E48" s="2"/>
      <c r="F48" s="2"/>
      <c r="G48" s="2"/>
      <c r="H48" s="2"/>
      <c r="I48" s="2"/>
      <c r="J48" s="3"/>
      <c r="K48" s="3"/>
      <c r="L48" s="3"/>
    </row>
    <row r="49" spans="1:12" ht="12.75">
      <c r="A49" s="3"/>
      <c r="B49" s="3"/>
      <c r="C49" s="3"/>
      <c r="D49" s="3"/>
      <c r="E49" s="2"/>
      <c r="F49" s="2"/>
      <c r="G49" s="2"/>
      <c r="H49" s="2"/>
      <c r="I49" s="2"/>
      <c r="J49" s="3"/>
      <c r="K49" s="3"/>
      <c r="L49" s="3"/>
    </row>
    <row r="50" spans="1:12" ht="12.75">
      <c r="A50" s="3"/>
      <c r="B50" s="3"/>
      <c r="C50" s="3"/>
      <c r="D50" s="3"/>
      <c r="E50" s="2"/>
      <c r="F50" s="2"/>
      <c r="G50" s="2"/>
      <c r="H50" s="2"/>
      <c r="I50" s="2"/>
      <c r="J50" s="3"/>
      <c r="K50" s="3"/>
      <c r="L50" s="3"/>
    </row>
    <row r="51" spans="1:12" ht="12.75">
      <c r="A51" s="3"/>
      <c r="B51" s="3"/>
      <c r="C51" s="3"/>
      <c r="D51" s="3"/>
      <c r="E51" s="2"/>
      <c r="F51" s="2"/>
      <c r="G51" s="2"/>
      <c r="H51" s="2"/>
      <c r="I51" s="2"/>
      <c r="J51" s="3"/>
      <c r="K51" s="3"/>
      <c r="L51" s="3"/>
    </row>
  </sheetData>
  <mergeCells count="6">
    <mergeCell ref="B17:C17"/>
    <mergeCell ref="A2:I2"/>
    <mergeCell ref="B5:B12"/>
    <mergeCell ref="D5:D8"/>
    <mergeCell ref="C9:H9"/>
    <mergeCell ref="D10:D11"/>
  </mergeCells>
  <printOptions/>
  <pageMargins left="0.5905511811023623" right="0.3937007874015748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59"/>
  <sheetViews>
    <sheetView workbookViewId="0" topLeftCell="A1">
      <selection activeCell="H12" sqref="H12"/>
    </sheetView>
  </sheetViews>
  <sheetFormatPr defaultColWidth="9.140625" defaultRowHeight="12.75"/>
  <cols>
    <col min="1" max="1" width="6.7109375" style="0" customWidth="1"/>
    <col min="2" max="2" width="29.7109375" style="0" customWidth="1"/>
    <col min="3" max="3" width="15.140625" style="0" hidden="1" customWidth="1"/>
    <col min="4" max="4" width="0" style="0" hidden="1" customWidth="1"/>
    <col min="5" max="6" width="13.28125" style="0" bestFit="1" customWidth="1"/>
    <col min="7" max="7" width="10.57421875" style="0" bestFit="1" customWidth="1"/>
    <col min="8" max="8" width="9.57421875" style="0" customWidth="1"/>
    <col min="9" max="11" width="10.57421875" style="0" bestFit="1" customWidth="1"/>
    <col min="12" max="12" width="9.57421875" style="0" customWidth="1"/>
    <col min="13" max="15" width="10.57421875" style="0" bestFit="1" customWidth="1"/>
    <col min="16" max="16" width="9.57421875" style="0" customWidth="1"/>
    <col min="17" max="18" width="10.57421875" style="0" bestFit="1" customWidth="1"/>
    <col min="19" max="19" width="11.421875" style="0" customWidth="1"/>
    <col min="20" max="20" width="9.57421875" style="0" customWidth="1"/>
    <col min="21" max="21" width="11.7109375" style="0" customWidth="1"/>
    <col min="22" max="22" width="8.8515625" style="0" customWidth="1"/>
  </cols>
  <sheetData>
    <row r="3" ht="13.5" thickBot="1"/>
    <row r="4" spans="1:21" ht="31.5">
      <c r="A4" s="24" t="s">
        <v>38</v>
      </c>
      <c r="B4" s="25" t="s">
        <v>39</v>
      </c>
      <c r="C4" s="25" t="s">
        <v>40</v>
      </c>
      <c r="D4" s="25" t="s">
        <v>41</v>
      </c>
      <c r="E4" s="25" t="s">
        <v>7</v>
      </c>
      <c r="F4" s="25" t="s">
        <v>8</v>
      </c>
      <c r="G4" s="25" t="s">
        <v>9</v>
      </c>
      <c r="H4" s="47" t="s">
        <v>62</v>
      </c>
      <c r="I4" s="25" t="s">
        <v>10</v>
      </c>
      <c r="J4" s="25" t="s">
        <v>11</v>
      </c>
      <c r="K4" s="25" t="s">
        <v>12</v>
      </c>
      <c r="L4" s="49" t="s">
        <v>63</v>
      </c>
      <c r="M4" s="25" t="s">
        <v>13</v>
      </c>
      <c r="N4" s="25" t="s">
        <v>14</v>
      </c>
      <c r="O4" s="25" t="s">
        <v>15</v>
      </c>
      <c r="P4" s="51" t="s">
        <v>64</v>
      </c>
      <c r="Q4" s="25" t="s">
        <v>16</v>
      </c>
      <c r="R4" s="25" t="s">
        <v>17</v>
      </c>
      <c r="S4" s="26" t="s">
        <v>18</v>
      </c>
      <c r="T4" s="53" t="s">
        <v>65</v>
      </c>
      <c r="U4" s="28" t="s">
        <v>28</v>
      </c>
    </row>
    <row r="5" spans="1:21" ht="31.5">
      <c r="A5" s="29"/>
      <c r="B5" s="29" t="s">
        <v>42</v>
      </c>
      <c r="C5" s="29" t="s">
        <v>43</v>
      </c>
      <c r="D5" s="29" t="s">
        <v>44</v>
      </c>
      <c r="E5" s="29">
        <v>8270</v>
      </c>
      <c r="F5" s="29">
        <v>7680</v>
      </c>
      <c r="G5" s="29">
        <v>6839</v>
      </c>
      <c r="H5" s="48">
        <f>SUM(E5:G5)</f>
        <v>22789</v>
      </c>
      <c r="I5" s="29">
        <v>4840</v>
      </c>
      <c r="J5" s="29">
        <v>3907</v>
      </c>
      <c r="K5" s="29">
        <v>1956</v>
      </c>
      <c r="L5" s="50">
        <f>SUM(I5:K5)</f>
        <v>10703</v>
      </c>
      <c r="M5" s="29">
        <v>1875</v>
      </c>
      <c r="N5" s="29">
        <v>2394</v>
      </c>
      <c r="O5" s="29">
        <v>2894</v>
      </c>
      <c r="P5" s="52">
        <f>SUM(M5:O5)</f>
        <v>7163</v>
      </c>
      <c r="Q5" s="29">
        <v>3824</v>
      </c>
      <c r="R5" s="29">
        <v>5435</v>
      </c>
      <c r="S5" s="29">
        <v>8086</v>
      </c>
      <c r="T5" s="54">
        <f>SUM(Q5:S5)</f>
        <v>17345</v>
      </c>
      <c r="U5" s="29">
        <v>58000</v>
      </c>
    </row>
    <row r="6" spans="1:21" s="40" customFormat="1" ht="26.25" customHeight="1">
      <c r="A6" s="39"/>
      <c r="B6" s="39" t="s">
        <v>45</v>
      </c>
      <c r="C6" s="39" t="s">
        <v>46</v>
      </c>
      <c r="D6" s="39" t="s">
        <v>44</v>
      </c>
      <c r="E6" s="39">
        <v>8212.339896262809</v>
      </c>
      <c r="F6" s="39">
        <v>7623.673068855392</v>
      </c>
      <c r="G6" s="39">
        <v>6787.701747029829</v>
      </c>
      <c r="H6" s="48">
        <f aca="true" t="shared" si="0" ref="H6:H12">SUM(E6:G6)</f>
        <v>22623.71471214803</v>
      </c>
      <c r="I6" s="39">
        <v>4799.213732110025</v>
      </c>
      <c r="J6" s="39">
        <v>3882.23604208208</v>
      </c>
      <c r="K6" s="39">
        <v>1941.9366501535699</v>
      </c>
      <c r="L6" s="50">
        <f aca="true" t="shared" si="1" ref="L6:L12">SUM(I6:K6)</f>
        <v>10623.386424345676</v>
      </c>
      <c r="M6" s="39">
        <v>1864.6926839082</v>
      </c>
      <c r="N6" s="39">
        <v>2382.1004339082</v>
      </c>
      <c r="O6" s="39">
        <v>2876.8823131632116</v>
      </c>
      <c r="P6" s="52">
        <f aca="true" t="shared" si="2" ref="P6:P12">SUM(M6:O6)</f>
        <v>7123.6754309796115</v>
      </c>
      <c r="Q6" s="39">
        <v>3792.0276357218477</v>
      </c>
      <c r="R6" s="39">
        <v>5388.1971614501945</v>
      </c>
      <c r="S6" s="39">
        <v>8026.3702889245105</v>
      </c>
      <c r="T6" s="54">
        <f aca="true" t="shared" si="3" ref="T6:T12">SUM(Q6:S6)</f>
        <v>17206.595086096553</v>
      </c>
      <c r="U6" s="39">
        <v>57577.37165356987</v>
      </c>
    </row>
    <row r="7" spans="1:21" s="38" customFormat="1" ht="76.5" customHeight="1">
      <c r="A7" s="36"/>
      <c r="B7" s="36" t="s">
        <v>47</v>
      </c>
      <c r="C7" s="36" t="s">
        <v>48</v>
      </c>
      <c r="D7" s="36" t="s">
        <v>49</v>
      </c>
      <c r="E7" s="36">
        <v>170.52571974238757</v>
      </c>
      <c r="F7" s="36">
        <v>178.90342552798296</v>
      </c>
      <c r="G7" s="36">
        <v>180.6858937650476</v>
      </c>
      <c r="H7" s="48">
        <f>(E7+F7+G7)/3</f>
        <v>176.70501301180605</v>
      </c>
      <c r="I7" s="36">
        <v>178.77033892149453</v>
      </c>
      <c r="J7" s="36">
        <v>164.02481540911364</v>
      </c>
      <c r="K7" s="36">
        <v>175.87039797276168</v>
      </c>
      <c r="L7" s="50">
        <f>(I7+J7+K7)/3</f>
        <v>172.88851743445662</v>
      </c>
      <c r="M7" s="36">
        <v>163.7276235945323</v>
      </c>
      <c r="N7" s="36">
        <v>168.65230069047638</v>
      </c>
      <c r="O7" s="36">
        <v>163.19230120810474</v>
      </c>
      <c r="P7" s="52">
        <f>(M7+N7+O7)/3</f>
        <v>165.1907418310378</v>
      </c>
      <c r="Q7" s="36">
        <v>169.8053062507353</v>
      </c>
      <c r="R7" s="36">
        <v>168.8722845882838</v>
      </c>
      <c r="S7" s="36">
        <v>177.81794576935488</v>
      </c>
      <c r="T7" s="54">
        <f>(Q7+R7+S7)/3</f>
        <v>172.165178869458</v>
      </c>
      <c r="U7" s="36">
        <v>173.4121769818033</v>
      </c>
    </row>
    <row r="8" spans="1:21" s="35" customFormat="1" ht="31.5">
      <c r="A8" s="34"/>
      <c r="B8" s="34" t="s">
        <v>5</v>
      </c>
      <c r="C8" s="34"/>
      <c r="D8" s="34"/>
      <c r="E8" s="34">
        <v>7880.938</v>
      </c>
      <c r="F8" s="34">
        <v>7263.383068855392</v>
      </c>
      <c r="G8" s="34">
        <v>6416.504747029829</v>
      </c>
      <c r="H8" s="48">
        <f t="shared" si="0"/>
        <v>21560.82581588522</v>
      </c>
      <c r="I8" s="34">
        <v>4517.854</v>
      </c>
      <c r="J8" s="34">
        <v>3593.18604208208</v>
      </c>
      <c r="K8" s="34">
        <v>1707.7746501535698</v>
      </c>
      <c r="L8" s="50">
        <f t="shared" si="1"/>
        <v>9818.81469223565</v>
      </c>
      <c r="M8" s="34">
        <v>1694.2166839082001</v>
      </c>
      <c r="N8" s="34">
        <v>2211.1244339082</v>
      </c>
      <c r="O8" s="34">
        <v>2604.6483131632117</v>
      </c>
      <c r="P8" s="52">
        <f t="shared" si="2"/>
        <v>6509.989430979612</v>
      </c>
      <c r="Q8" s="34">
        <v>3492.8026357218478</v>
      </c>
      <c r="R8" s="34">
        <v>5039.716161450195</v>
      </c>
      <c r="S8" s="34">
        <v>7645.55728892451</v>
      </c>
      <c r="T8" s="54">
        <f t="shared" si="3"/>
        <v>16178.076086096553</v>
      </c>
      <c r="U8" s="34">
        <v>53969.25965356987</v>
      </c>
    </row>
    <row r="9" spans="1:21" ht="47.25">
      <c r="A9" s="29"/>
      <c r="B9" s="29" t="s">
        <v>50</v>
      </c>
      <c r="C9" s="29"/>
      <c r="D9" s="29"/>
      <c r="E9" s="23">
        <v>389.062</v>
      </c>
      <c r="F9" s="23">
        <v>360.29</v>
      </c>
      <c r="G9" s="23">
        <v>371.197</v>
      </c>
      <c r="H9" s="48">
        <f t="shared" si="0"/>
        <v>1120.549</v>
      </c>
      <c r="I9" s="29">
        <v>322.14599999999996</v>
      </c>
      <c r="J9" s="29">
        <v>289.05</v>
      </c>
      <c r="K9" s="29">
        <v>234.162</v>
      </c>
      <c r="L9" s="50">
        <f t="shared" si="1"/>
        <v>845.358</v>
      </c>
      <c r="M9" s="29">
        <v>170.476</v>
      </c>
      <c r="N9" s="29">
        <v>170.976</v>
      </c>
      <c r="O9" s="29">
        <v>272.23400000000004</v>
      </c>
      <c r="P9" s="52">
        <f t="shared" si="2"/>
        <v>613.686</v>
      </c>
      <c r="Q9" s="29">
        <v>299.225</v>
      </c>
      <c r="R9" s="29">
        <v>348.481</v>
      </c>
      <c r="S9" s="29">
        <v>380.813</v>
      </c>
      <c r="T9" s="54">
        <f t="shared" si="3"/>
        <v>1028.519</v>
      </c>
      <c r="U9" s="29">
        <v>3608.1119999999996</v>
      </c>
    </row>
    <row r="10" spans="1:21" ht="15.75">
      <c r="A10" s="29"/>
      <c r="B10" s="29" t="s">
        <v>22</v>
      </c>
      <c r="C10" s="29"/>
      <c r="D10" s="29"/>
      <c r="E10" s="29">
        <v>59.972</v>
      </c>
      <c r="F10" s="29">
        <v>56.49</v>
      </c>
      <c r="G10" s="29">
        <v>56.537</v>
      </c>
      <c r="H10" s="48">
        <f t="shared" si="0"/>
        <v>172.999</v>
      </c>
      <c r="I10" s="29">
        <v>46.956</v>
      </c>
      <c r="J10" s="29">
        <v>38.11</v>
      </c>
      <c r="K10" s="29">
        <v>25.492</v>
      </c>
      <c r="L10" s="50">
        <f t="shared" si="1"/>
        <v>110.558</v>
      </c>
      <c r="M10" s="29">
        <v>10.466</v>
      </c>
      <c r="N10" s="29">
        <v>10.466</v>
      </c>
      <c r="O10" s="29">
        <v>36.724</v>
      </c>
      <c r="P10" s="52">
        <f t="shared" si="2"/>
        <v>57.65599999999999</v>
      </c>
      <c r="Q10" s="29">
        <v>42.165</v>
      </c>
      <c r="R10" s="29">
        <v>51.941</v>
      </c>
      <c r="S10" s="29">
        <v>58.873</v>
      </c>
      <c r="T10" s="54">
        <f t="shared" si="3"/>
        <v>152.97899999999998</v>
      </c>
      <c r="U10" s="29">
        <v>494.192</v>
      </c>
    </row>
    <row r="11" spans="1:21" ht="15.75">
      <c r="A11" s="29"/>
      <c r="B11" s="29" t="s">
        <v>23</v>
      </c>
      <c r="C11" s="29"/>
      <c r="D11" s="29"/>
      <c r="E11" s="29">
        <v>329.09</v>
      </c>
      <c r="F11" s="29">
        <v>303.8</v>
      </c>
      <c r="G11" s="29">
        <v>314.66</v>
      </c>
      <c r="H11" s="48">
        <f t="shared" si="0"/>
        <v>947.55</v>
      </c>
      <c r="I11" s="29">
        <v>275.19</v>
      </c>
      <c r="J11" s="29">
        <v>250.94</v>
      </c>
      <c r="K11" s="29">
        <v>208.67</v>
      </c>
      <c r="L11" s="50">
        <f t="shared" si="1"/>
        <v>734.8</v>
      </c>
      <c r="M11" s="29">
        <v>160.01</v>
      </c>
      <c r="N11" s="29">
        <v>160.51</v>
      </c>
      <c r="O11" s="29">
        <v>235.51</v>
      </c>
      <c r="P11" s="52">
        <f t="shared" si="2"/>
        <v>556.03</v>
      </c>
      <c r="Q11" s="29">
        <v>257.06</v>
      </c>
      <c r="R11" s="29">
        <v>296.54</v>
      </c>
      <c r="S11" s="29">
        <v>321.94</v>
      </c>
      <c r="T11" s="54">
        <f t="shared" si="3"/>
        <v>875.54</v>
      </c>
      <c r="U11" s="29">
        <v>3113.92</v>
      </c>
    </row>
    <row r="12" spans="1:21" s="38" customFormat="1" ht="31.5">
      <c r="A12" s="36"/>
      <c r="B12" s="37" t="s">
        <v>24</v>
      </c>
      <c r="C12" s="36"/>
      <c r="D12" s="36"/>
      <c r="E12" s="36">
        <v>1207.254458258052</v>
      </c>
      <c r="F12" s="36">
        <v>1175.7769199341894</v>
      </c>
      <c r="G12" s="36">
        <v>1057.277548941948</v>
      </c>
      <c r="H12" s="48">
        <f t="shared" si="0"/>
        <v>3440.3089271341896</v>
      </c>
      <c r="I12" s="36">
        <v>739.6181598672413</v>
      </c>
      <c r="J12" s="36">
        <v>548.9509053251045</v>
      </c>
      <c r="K12" s="36">
        <v>294.42169956931036</v>
      </c>
      <c r="L12" s="50">
        <f t="shared" si="1"/>
        <v>1582.990764761656</v>
      </c>
      <c r="M12" s="36">
        <v>263.19112230206895</v>
      </c>
      <c r="N12" s="36">
        <v>346.33337815034486</v>
      </c>
      <c r="O12" s="36">
        <v>404.7284870603448</v>
      </c>
      <c r="P12" s="52">
        <f t="shared" si="2"/>
        <v>1014.2529875127586</v>
      </c>
      <c r="Q12" s="36">
        <v>555.0917362025863</v>
      </c>
      <c r="R12" s="36">
        <v>784.4113486777587</v>
      </c>
      <c r="S12" s="36">
        <v>1230.3729972075344</v>
      </c>
      <c r="T12" s="54">
        <f t="shared" si="3"/>
        <v>2569.8760820878792</v>
      </c>
      <c r="U12" s="36">
        <v>8607.428761496485</v>
      </c>
    </row>
    <row r="13" spans="1:21" ht="15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2" ht="15">
      <c r="A14" s="27"/>
      <c r="B14" s="27"/>
      <c r="C14" s="27"/>
      <c r="D14" s="27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1"/>
    </row>
    <row r="15" spans="1:22" ht="15">
      <c r="A15" s="27"/>
      <c r="B15" s="27"/>
      <c r="C15" s="27"/>
      <c r="D15" s="27"/>
      <c r="E15" s="42"/>
      <c r="F15" s="42"/>
      <c r="G15" s="42" t="s">
        <v>66</v>
      </c>
      <c r="H15" s="42" t="s">
        <v>68</v>
      </c>
      <c r="I15" s="42" t="s">
        <v>71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1"/>
    </row>
    <row r="16" spans="1:21" ht="15.75">
      <c r="A16" s="27"/>
      <c r="B16" s="32" t="s">
        <v>51</v>
      </c>
      <c r="C16" s="32"/>
      <c r="D16" s="32"/>
      <c r="E16" s="31" t="s">
        <v>7</v>
      </c>
      <c r="F16" s="31" t="s">
        <v>8</v>
      </c>
      <c r="G16" s="31" t="s">
        <v>9</v>
      </c>
      <c r="H16" s="31"/>
      <c r="I16" s="31" t="s">
        <v>10</v>
      </c>
      <c r="J16" s="31" t="s">
        <v>11</v>
      </c>
      <c r="K16" s="31" t="s">
        <v>12</v>
      </c>
      <c r="L16" s="31"/>
      <c r="M16" s="31" t="s">
        <v>13</v>
      </c>
      <c r="N16" s="31" t="s">
        <v>14</v>
      </c>
      <c r="O16" s="31" t="s">
        <v>15</v>
      </c>
      <c r="P16" s="31"/>
      <c r="Q16" s="31" t="s">
        <v>16</v>
      </c>
      <c r="R16" s="31" t="s">
        <v>17</v>
      </c>
      <c r="S16" s="31" t="s">
        <v>18</v>
      </c>
      <c r="T16" s="31"/>
      <c r="U16" s="31" t="s">
        <v>28</v>
      </c>
    </row>
    <row r="17" spans="2:21" ht="15" customHeight="1">
      <c r="B17" s="33" t="s">
        <v>52</v>
      </c>
      <c r="C17" s="33"/>
      <c r="D17" s="33"/>
      <c r="E17" s="33">
        <v>13.52</v>
      </c>
      <c r="F17" s="33">
        <v>12.53</v>
      </c>
      <c r="G17" s="33">
        <v>12.56</v>
      </c>
      <c r="H17" s="33"/>
      <c r="I17" s="33">
        <v>10.1</v>
      </c>
      <c r="J17" s="33">
        <v>8.06</v>
      </c>
      <c r="K17" s="33">
        <v>5.72</v>
      </c>
      <c r="L17" s="33"/>
      <c r="M17" s="33">
        <v>2.06</v>
      </c>
      <c r="N17" s="33">
        <v>2.06</v>
      </c>
      <c r="O17" s="33">
        <v>7.65</v>
      </c>
      <c r="P17" s="33"/>
      <c r="Q17" s="33">
        <v>8.92</v>
      </c>
      <c r="R17" s="33">
        <v>11.58</v>
      </c>
      <c r="S17" s="33">
        <v>12.95</v>
      </c>
      <c r="T17" s="33"/>
      <c r="U17" s="33">
        <v>107.71</v>
      </c>
    </row>
    <row r="18" spans="2:21" ht="15" customHeight="1">
      <c r="B18" s="33" t="s">
        <v>53</v>
      </c>
      <c r="C18" s="33"/>
      <c r="D18" s="33"/>
      <c r="E18" s="33">
        <v>15.71</v>
      </c>
      <c r="F18" s="33">
        <v>14.56</v>
      </c>
      <c r="G18" s="33">
        <v>14.54</v>
      </c>
      <c r="H18" s="33"/>
      <c r="I18" s="33">
        <v>11.52</v>
      </c>
      <c r="J18" s="33">
        <v>8.99</v>
      </c>
      <c r="K18" s="33">
        <v>6.14</v>
      </c>
      <c r="L18" s="33"/>
      <c r="M18" s="33">
        <v>1.62</v>
      </c>
      <c r="N18" s="33">
        <v>1.62</v>
      </c>
      <c r="O18" s="33">
        <v>8.52</v>
      </c>
      <c r="P18" s="33"/>
      <c r="Q18" s="33">
        <v>10.06</v>
      </c>
      <c r="R18" s="33">
        <v>13.35</v>
      </c>
      <c r="S18" s="33">
        <v>15.01</v>
      </c>
      <c r="T18" s="33"/>
      <c r="U18" s="33">
        <v>121.64</v>
      </c>
    </row>
    <row r="19" spans="2:21" ht="15" customHeight="1">
      <c r="B19" s="33" t="s">
        <v>54</v>
      </c>
      <c r="C19" s="33"/>
      <c r="D19" s="33"/>
      <c r="E19" s="33">
        <v>4.042</v>
      </c>
      <c r="F19" s="33">
        <v>3.75</v>
      </c>
      <c r="G19" s="33">
        <v>3.757</v>
      </c>
      <c r="H19" s="33"/>
      <c r="I19" s="33">
        <v>3.016</v>
      </c>
      <c r="J19" s="33">
        <v>2.41</v>
      </c>
      <c r="K19" s="33">
        <v>1.702</v>
      </c>
      <c r="L19" s="33"/>
      <c r="M19" s="33">
        <v>0.606</v>
      </c>
      <c r="N19" s="33">
        <v>0.606</v>
      </c>
      <c r="O19" s="33">
        <v>2.284</v>
      </c>
      <c r="P19" s="33"/>
      <c r="Q19" s="33">
        <v>2.665</v>
      </c>
      <c r="R19" s="33">
        <v>3.461</v>
      </c>
      <c r="S19" s="33">
        <v>3.873</v>
      </c>
      <c r="T19" s="33"/>
      <c r="U19" s="33">
        <v>32.172</v>
      </c>
    </row>
    <row r="20" spans="2:21" ht="15" customHeight="1">
      <c r="B20" s="33" t="s">
        <v>55</v>
      </c>
      <c r="C20" s="33"/>
      <c r="D20" s="33"/>
      <c r="E20" s="33">
        <v>21.36</v>
      </c>
      <c r="F20" s="33">
        <v>19.9</v>
      </c>
      <c r="G20" s="33">
        <v>20.1</v>
      </c>
      <c r="H20" s="33"/>
      <c r="I20" s="33">
        <v>16.75</v>
      </c>
      <c r="J20" s="33">
        <v>14.11</v>
      </c>
      <c r="K20" s="33">
        <v>10.95</v>
      </c>
      <c r="L20" s="33"/>
      <c r="M20" s="33">
        <v>6.18</v>
      </c>
      <c r="N20" s="33">
        <v>6.18</v>
      </c>
      <c r="O20" s="33">
        <v>13.51</v>
      </c>
      <c r="P20" s="33"/>
      <c r="Q20" s="33">
        <v>15.28</v>
      </c>
      <c r="R20" s="33">
        <v>18.69</v>
      </c>
      <c r="S20" s="33">
        <v>20.6</v>
      </c>
      <c r="T20" s="33"/>
      <c r="U20" s="33">
        <v>183.61</v>
      </c>
    </row>
    <row r="21" spans="2:21" ht="15" customHeight="1">
      <c r="B21" s="33" t="s">
        <v>56</v>
      </c>
      <c r="C21" s="33"/>
      <c r="D21" s="33"/>
      <c r="E21" s="33">
        <v>5.34</v>
      </c>
      <c r="F21" s="33">
        <v>5.75</v>
      </c>
      <c r="G21" s="33">
        <v>5.58</v>
      </c>
      <c r="H21" s="33"/>
      <c r="I21" s="33">
        <v>5.57</v>
      </c>
      <c r="J21" s="33">
        <v>4.54</v>
      </c>
      <c r="K21" s="33">
        <v>0.98</v>
      </c>
      <c r="L21" s="33"/>
      <c r="M21" s="33">
        <v>0</v>
      </c>
      <c r="N21" s="33">
        <v>0</v>
      </c>
      <c r="O21" s="33">
        <v>4.76</v>
      </c>
      <c r="P21" s="33"/>
      <c r="Q21" s="33">
        <v>5.24</v>
      </c>
      <c r="R21" s="33">
        <v>4.86</v>
      </c>
      <c r="S21" s="33">
        <v>6.44</v>
      </c>
      <c r="T21" s="33"/>
      <c r="U21" s="33">
        <v>49.06</v>
      </c>
    </row>
    <row r="22" spans="2:21" ht="15" customHeight="1">
      <c r="B22" s="22" t="s">
        <v>57</v>
      </c>
      <c r="C22" s="22"/>
      <c r="D22" s="22"/>
      <c r="E22" s="22">
        <v>147.5</v>
      </c>
      <c r="F22" s="22">
        <v>134.3</v>
      </c>
      <c r="G22" s="22">
        <v>147.5</v>
      </c>
      <c r="H22" s="22"/>
      <c r="I22" s="22">
        <v>142.8</v>
      </c>
      <c r="J22" s="22">
        <v>147.5</v>
      </c>
      <c r="K22" s="22">
        <v>142.8</v>
      </c>
      <c r="L22" s="22"/>
      <c r="M22" s="22">
        <v>147.5</v>
      </c>
      <c r="N22" s="22">
        <v>147.5</v>
      </c>
      <c r="O22" s="22">
        <v>142.8</v>
      </c>
      <c r="P22" s="22"/>
      <c r="Q22" s="22">
        <v>147.5</v>
      </c>
      <c r="R22" s="22">
        <v>142.8</v>
      </c>
      <c r="S22" s="22">
        <v>148</v>
      </c>
      <c r="T22" s="22"/>
      <c r="U22" s="22">
        <v>1738.5</v>
      </c>
    </row>
    <row r="23" spans="2:21" ht="15" customHeight="1">
      <c r="B23" s="22" t="s">
        <v>58</v>
      </c>
      <c r="C23" s="22"/>
      <c r="D23" s="22"/>
      <c r="E23" s="22">
        <v>154.2</v>
      </c>
      <c r="F23" s="22">
        <v>144.08</v>
      </c>
      <c r="G23" s="22">
        <v>141.67</v>
      </c>
      <c r="H23" s="22"/>
      <c r="I23" s="22">
        <v>111.85</v>
      </c>
      <c r="J23" s="22">
        <v>86.97</v>
      </c>
      <c r="K23" s="22">
        <v>54.07</v>
      </c>
      <c r="L23" s="22"/>
      <c r="M23" s="22">
        <v>7.23</v>
      </c>
      <c r="N23" s="22">
        <v>7.73</v>
      </c>
      <c r="O23" s="22">
        <v>77.04</v>
      </c>
      <c r="P23" s="22"/>
      <c r="Q23" s="22">
        <v>91.33</v>
      </c>
      <c r="R23" s="22">
        <v>130.23</v>
      </c>
      <c r="S23" s="22">
        <v>147.68</v>
      </c>
      <c r="T23" s="22"/>
      <c r="U23" s="22">
        <v>1154.08</v>
      </c>
    </row>
    <row r="24" spans="2:21" ht="15" customHeight="1">
      <c r="B24" s="22" t="s">
        <v>59</v>
      </c>
      <c r="C24" s="22"/>
      <c r="D24" s="22"/>
      <c r="E24" s="22">
        <v>17.53</v>
      </c>
      <c r="F24" s="22">
        <v>16.23</v>
      </c>
      <c r="G24" s="22">
        <v>16.01</v>
      </c>
      <c r="H24" s="22"/>
      <c r="I24" s="22">
        <v>12.2</v>
      </c>
      <c r="J24" s="22">
        <v>8.79</v>
      </c>
      <c r="K24" s="22">
        <v>5.21</v>
      </c>
      <c r="L24" s="22"/>
      <c r="M24" s="22">
        <v>0</v>
      </c>
      <c r="N24" s="22">
        <v>0</v>
      </c>
      <c r="O24" s="22">
        <v>8.3</v>
      </c>
      <c r="P24" s="22"/>
      <c r="Q24" s="22">
        <v>10.21</v>
      </c>
      <c r="R24" s="22">
        <v>14.57</v>
      </c>
      <c r="S24" s="22">
        <v>16.63</v>
      </c>
      <c r="T24" s="22"/>
      <c r="U24" s="22">
        <v>125.68</v>
      </c>
    </row>
    <row r="25" spans="2:21" ht="15" customHeight="1">
      <c r="B25" s="22" t="s">
        <v>60</v>
      </c>
      <c r="C25" s="22"/>
      <c r="D25" s="22"/>
      <c r="E25" s="22">
        <v>9.86</v>
      </c>
      <c r="F25" s="22">
        <v>9.19</v>
      </c>
      <c r="G25" s="22">
        <v>9.48</v>
      </c>
      <c r="H25" s="22"/>
      <c r="I25" s="22">
        <v>8.34</v>
      </c>
      <c r="J25" s="22">
        <v>7.68</v>
      </c>
      <c r="K25" s="22">
        <v>6.59</v>
      </c>
      <c r="L25" s="22"/>
      <c r="M25" s="22">
        <v>5.28</v>
      </c>
      <c r="N25" s="22">
        <v>5.28</v>
      </c>
      <c r="O25" s="22">
        <v>7.37</v>
      </c>
      <c r="P25" s="22"/>
      <c r="Q25" s="22">
        <v>8.02</v>
      </c>
      <c r="R25" s="22">
        <v>8.94</v>
      </c>
      <c r="S25" s="22">
        <v>9.63</v>
      </c>
      <c r="T25" s="22"/>
      <c r="U25" s="22">
        <v>95.66</v>
      </c>
    </row>
    <row r="26" spans="2:21" s="44" customFormat="1" ht="15" customHeight="1">
      <c r="B26" s="43" t="s">
        <v>61</v>
      </c>
      <c r="C26" s="43"/>
      <c r="D26" s="43"/>
      <c r="E26" s="43">
        <f>SUM(E17:E25)</f>
        <v>389.062</v>
      </c>
      <c r="F26" s="43">
        <f>SUM(F17:F25)</f>
        <v>360.29</v>
      </c>
      <c r="G26" s="43">
        <f>SUM(G17:G25)</f>
        <v>371.197</v>
      </c>
      <c r="H26" s="43"/>
      <c r="I26" s="43">
        <f>SUM(I17:I25)</f>
        <v>322.14599999999996</v>
      </c>
      <c r="J26" s="43">
        <f>SUM(J17:J25)</f>
        <v>289.05000000000007</v>
      </c>
      <c r="K26" s="43">
        <f>SUM(K17:K25)</f>
        <v>234.162</v>
      </c>
      <c r="L26" s="43"/>
      <c r="M26" s="43">
        <f>SUM(M17:M25)</f>
        <v>170.476</v>
      </c>
      <c r="N26" s="43">
        <f>SUM(N17:N25)</f>
        <v>170.976</v>
      </c>
      <c r="O26" s="43">
        <f>SUM(O17:O25)</f>
        <v>272.23400000000004</v>
      </c>
      <c r="P26" s="43"/>
      <c r="Q26" s="43">
        <f>SUM(Q17:Q25)</f>
        <v>299.22499999999997</v>
      </c>
      <c r="R26" s="43">
        <f>SUM(R17:R25)</f>
        <v>348.481</v>
      </c>
      <c r="S26" s="43">
        <f>SUM(S17:S25)</f>
        <v>380.813</v>
      </c>
      <c r="T26" s="43"/>
      <c r="U26" s="43">
        <f>SUM(U17:U25)</f>
        <v>3608.1119999999996</v>
      </c>
    </row>
    <row r="29" spans="7:9" ht="12.75">
      <c r="G29" s="66" t="s">
        <v>67</v>
      </c>
      <c r="H29" t="s">
        <v>68</v>
      </c>
      <c r="I29" t="s">
        <v>70</v>
      </c>
    </row>
    <row r="31" spans="2:21" ht="15.75">
      <c r="B31" s="32" t="s">
        <v>51</v>
      </c>
      <c r="C31" s="32"/>
      <c r="D31" s="32"/>
      <c r="E31" s="31" t="s">
        <v>7</v>
      </c>
      <c r="F31" s="31" t="s">
        <v>8</v>
      </c>
      <c r="G31" s="31" t="s">
        <v>9</v>
      </c>
      <c r="H31" s="31"/>
      <c r="I31" s="31" t="s">
        <v>10</v>
      </c>
      <c r="J31" s="31" t="s">
        <v>11</v>
      </c>
      <c r="K31" s="31" t="s">
        <v>12</v>
      </c>
      <c r="L31" s="31"/>
      <c r="M31" s="31" t="s">
        <v>13</v>
      </c>
      <c r="N31" s="31" t="s">
        <v>14</v>
      </c>
      <c r="O31" s="31" t="s">
        <v>15</v>
      </c>
      <c r="P31" s="31"/>
      <c r="Q31" s="31" t="s">
        <v>16</v>
      </c>
      <c r="R31" s="31" t="s">
        <v>17</v>
      </c>
      <c r="S31" s="31" t="s">
        <v>18</v>
      </c>
      <c r="T31" s="31"/>
      <c r="U31" s="31" t="s">
        <v>28</v>
      </c>
    </row>
    <row r="32" spans="2:21" ht="12.75">
      <c r="B32" s="33" t="s">
        <v>52</v>
      </c>
      <c r="C32" s="33"/>
      <c r="D32" s="33"/>
      <c r="E32" s="64">
        <v>12.45</v>
      </c>
      <c r="F32" s="64">
        <v>11.54</v>
      </c>
      <c r="G32" s="64">
        <v>11.57</v>
      </c>
      <c r="H32" s="33"/>
      <c r="I32" s="64">
        <v>9.3</v>
      </c>
      <c r="J32" s="64">
        <v>7.49</v>
      </c>
      <c r="K32" s="64">
        <v>5.27</v>
      </c>
      <c r="L32" s="33"/>
      <c r="M32" s="33">
        <v>2.06</v>
      </c>
      <c r="N32" s="33">
        <v>2.06</v>
      </c>
      <c r="O32" s="33">
        <v>7.65</v>
      </c>
      <c r="P32" s="33"/>
      <c r="Q32" s="33">
        <v>8.92</v>
      </c>
      <c r="R32" s="33">
        <v>11.58</v>
      </c>
      <c r="S32" s="33">
        <v>12.95</v>
      </c>
      <c r="T32" s="33"/>
      <c r="U32" s="33">
        <v>107.71</v>
      </c>
    </row>
    <row r="33" spans="2:21" ht="12.75">
      <c r="B33" s="33" t="s">
        <v>53</v>
      </c>
      <c r="C33" s="33"/>
      <c r="D33" s="33"/>
      <c r="E33" s="64">
        <v>14.468</v>
      </c>
      <c r="F33" s="64">
        <v>13.412</v>
      </c>
      <c r="G33" s="64">
        <v>13.388</v>
      </c>
      <c r="H33" s="33"/>
      <c r="I33" s="64">
        <v>10.61</v>
      </c>
      <c r="J33" s="64">
        <v>8.278</v>
      </c>
      <c r="K33" s="64">
        <v>5.66</v>
      </c>
      <c r="L33" s="33"/>
      <c r="M33" s="33">
        <v>1.62</v>
      </c>
      <c r="N33" s="33">
        <v>1.62</v>
      </c>
      <c r="O33" s="33">
        <v>8.52</v>
      </c>
      <c r="P33" s="33"/>
      <c r="Q33" s="33">
        <v>10.06</v>
      </c>
      <c r="R33" s="33">
        <v>13.35</v>
      </c>
      <c r="S33" s="33">
        <v>15.01</v>
      </c>
      <c r="T33" s="33"/>
      <c r="U33" s="33">
        <v>121.64</v>
      </c>
    </row>
    <row r="34" spans="2:21" ht="12.75">
      <c r="B34" s="33" t="s">
        <v>54</v>
      </c>
      <c r="C34" s="33"/>
      <c r="D34" s="33"/>
      <c r="E34" s="64">
        <v>3.723</v>
      </c>
      <c r="F34" s="64">
        <v>3.454</v>
      </c>
      <c r="G34" s="64">
        <v>3.46</v>
      </c>
      <c r="H34" s="33"/>
      <c r="I34" s="64">
        <v>2.78</v>
      </c>
      <c r="J34" s="64">
        <v>2.22</v>
      </c>
      <c r="K34" s="64">
        <v>1.568</v>
      </c>
      <c r="L34" s="33"/>
      <c r="M34" s="33">
        <v>0.606</v>
      </c>
      <c r="N34" s="33">
        <v>0.606</v>
      </c>
      <c r="O34" s="33">
        <v>2.284</v>
      </c>
      <c r="P34" s="33"/>
      <c r="Q34" s="33">
        <v>2.665</v>
      </c>
      <c r="R34" s="33">
        <v>3.461</v>
      </c>
      <c r="S34" s="33">
        <v>3.873</v>
      </c>
      <c r="T34" s="33"/>
      <c r="U34" s="33">
        <v>32.172</v>
      </c>
    </row>
    <row r="35" spans="2:21" ht="12.75">
      <c r="B35" s="33" t="s">
        <v>55</v>
      </c>
      <c r="C35" s="33"/>
      <c r="D35" s="33"/>
      <c r="E35" s="64">
        <v>14.32</v>
      </c>
      <c r="F35" s="64">
        <v>13.166</v>
      </c>
      <c r="G35" s="64">
        <v>13.036</v>
      </c>
      <c r="H35" s="33"/>
      <c r="I35" s="64">
        <v>9.98</v>
      </c>
      <c r="J35" s="64">
        <v>7.39</v>
      </c>
      <c r="K35" s="64">
        <v>4.64</v>
      </c>
      <c r="L35" s="33"/>
      <c r="M35" s="33">
        <v>6.18</v>
      </c>
      <c r="N35" s="33">
        <v>6.18</v>
      </c>
      <c r="O35" s="33">
        <v>13.51</v>
      </c>
      <c r="P35" s="33"/>
      <c r="Q35" s="33">
        <v>15.28</v>
      </c>
      <c r="R35" s="33">
        <v>18.69</v>
      </c>
      <c r="S35" s="33">
        <v>20.6</v>
      </c>
      <c r="T35" s="33"/>
      <c r="U35" s="33">
        <v>183.61</v>
      </c>
    </row>
    <row r="36" spans="2:21" ht="12.75">
      <c r="B36" s="33" t="s">
        <v>56</v>
      </c>
      <c r="C36" s="33"/>
      <c r="D36" s="33"/>
      <c r="E36" s="64">
        <v>4.92</v>
      </c>
      <c r="F36" s="64">
        <v>5.3</v>
      </c>
      <c r="G36" s="64">
        <v>5.14</v>
      </c>
      <c r="H36" s="33"/>
      <c r="I36" s="64">
        <v>5.13</v>
      </c>
      <c r="J36" s="64">
        <v>4.18</v>
      </c>
      <c r="K36" s="64">
        <v>0.9</v>
      </c>
      <c r="L36" s="33"/>
      <c r="M36" s="33">
        <v>0</v>
      </c>
      <c r="N36" s="33">
        <v>0</v>
      </c>
      <c r="O36" s="33">
        <v>4.76</v>
      </c>
      <c r="P36" s="33"/>
      <c r="Q36" s="33">
        <v>5.24</v>
      </c>
      <c r="R36" s="33">
        <v>4.86</v>
      </c>
      <c r="S36" s="33">
        <v>6.44</v>
      </c>
      <c r="T36" s="33"/>
      <c r="U36" s="33">
        <v>49.06</v>
      </c>
    </row>
    <row r="37" spans="2:21" ht="12.75">
      <c r="B37" s="22" t="s">
        <v>57</v>
      </c>
      <c r="C37" s="22"/>
      <c r="D37" s="22"/>
      <c r="E37" s="65">
        <v>147.5</v>
      </c>
      <c r="F37" s="65">
        <v>126.98</v>
      </c>
      <c r="G37" s="65">
        <v>147.5</v>
      </c>
      <c r="H37" s="22"/>
      <c r="I37" s="65">
        <v>142.8</v>
      </c>
      <c r="J37" s="65">
        <v>147.5</v>
      </c>
      <c r="K37" s="65">
        <v>142.8</v>
      </c>
      <c r="L37" s="22"/>
      <c r="M37" s="22">
        <v>147.5</v>
      </c>
      <c r="N37" s="22">
        <v>147.5</v>
      </c>
      <c r="O37" s="22">
        <v>142.8</v>
      </c>
      <c r="P37" s="22"/>
      <c r="Q37" s="22">
        <v>147.5</v>
      </c>
      <c r="R37" s="22">
        <v>142.8</v>
      </c>
      <c r="S37" s="22">
        <v>148</v>
      </c>
      <c r="T37" s="22"/>
      <c r="U37" s="22">
        <v>1738.5</v>
      </c>
    </row>
    <row r="38" spans="2:21" ht="12.75">
      <c r="B38" s="22" t="s">
        <v>58</v>
      </c>
      <c r="C38" s="22"/>
      <c r="D38" s="22"/>
      <c r="E38" s="65">
        <v>132.14</v>
      </c>
      <c r="F38" s="65">
        <v>144.08</v>
      </c>
      <c r="G38" s="65">
        <v>119.24</v>
      </c>
      <c r="H38" s="22"/>
      <c r="I38" s="65">
        <v>92.98</v>
      </c>
      <c r="J38" s="65">
        <v>68.32</v>
      </c>
      <c r="K38" s="65">
        <v>42.92</v>
      </c>
      <c r="L38" s="22"/>
      <c r="M38" s="22">
        <v>7.23</v>
      </c>
      <c r="N38" s="22">
        <v>7.73</v>
      </c>
      <c r="O38" s="22">
        <v>77.04</v>
      </c>
      <c r="P38" s="22"/>
      <c r="Q38" s="22">
        <v>91.33</v>
      </c>
      <c r="R38" s="22">
        <v>130.23</v>
      </c>
      <c r="S38" s="22">
        <v>147.68</v>
      </c>
      <c r="T38" s="22"/>
      <c r="U38" s="22">
        <v>1154.08</v>
      </c>
    </row>
    <row r="39" spans="2:21" ht="12.75">
      <c r="B39" s="22" t="s">
        <v>59</v>
      </c>
      <c r="C39" s="22"/>
      <c r="D39" s="22"/>
      <c r="E39" s="65">
        <v>16.145</v>
      </c>
      <c r="F39" s="65">
        <v>14.98</v>
      </c>
      <c r="G39" s="65">
        <v>14.75</v>
      </c>
      <c r="H39" s="22"/>
      <c r="I39" s="65">
        <v>11.24</v>
      </c>
      <c r="J39" s="65">
        <v>8.1</v>
      </c>
      <c r="K39" s="65">
        <v>4.8</v>
      </c>
      <c r="L39" s="22"/>
      <c r="M39" s="22">
        <v>0</v>
      </c>
      <c r="N39" s="22">
        <v>0</v>
      </c>
      <c r="O39" s="22">
        <v>8.3</v>
      </c>
      <c r="P39" s="22"/>
      <c r="Q39" s="22">
        <v>10.21</v>
      </c>
      <c r="R39" s="22">
        <v>14.57</v>
      </c>
      <c r="S39" s="22">
        <v>16.63</v>
      </c>
      <c r="T39" s="22"/>
      <c r="U39" s="22">
        <v>125.68</v>
      </c>
    </row>
    <row r="40" spans="2:21" ht="12.75">
      <c r="B40" s="22" t="s">
        <v>60</v>
      </c>
      <c r="C40" s="22"/>
      <c r="D40" s="22"/>
      <c r="E40" s="65">
        <v>4.24</v>
      </c>
      <c r="F40" s="65">
        <v>3.93</v>
      </c>
      <c r="G40" s="65">
        <v>3.89</v>
      </c>
      <c r="H40" s="22"/>
      <c r="I40" s="65">
        <v>3.254</v>
      </c>
      <c r="J40" s="65">
        <v>2.24</v>
      </c>
      <c r="K40" s="65">
        <v>1.39</v>
      </c>
      <c r="L40" s="22"/>
      <c r="M40" s="22">
        <v>5.28</v>
      </c>
      <c r="N40" s="22">
        <v>5.28</v>
      </c>
      <c r="O40" s="22">
        <v>7.37</v>
      </c>
      <c r="P40" s="22"/>
      <c r="Q40" s="22">
        <v>8.02</v>
      </c>
      <c r="R40" s="22">
        <v>8.94</v>
      </c>
      <c r="S40" s="22">
        <v>9.63</v>
      </c>
      <c r="T40" s="22"/>
      <c r="U40" s="22">
        <v>95.66</v>
      </c>
    </row>
    <row r="41" spans="2:21" ht="12.75">
      <c r="B41" s="43" t="s">
        <v>61</v>
      </c>
      <c r="C41" s="43"/>
      <c r="D41" s="43"/>
      <c r="E41" s="43">
        <f>SUM(E32:E40)</f>
        <v>349.90599999999995</v>
      </c>
      <c r="F41" s="43">
        <f>SUM(F32:F40)</f>
        <v>336.84200000000004</v>
      </c>
      <c r="G41" s="43">
        <f>SUM(G32:G40)</f>
        <v>331.974</v>
      </c>
      <c r="H41" s="43"/>
      <c r="I41" s="43">
        <f>SUM(I32:I40)</f>
        <v>288.07400000000007</v>
      </c>
      <c r="J41" s="43">
        <f>SUM(J32:J40)</f>
        <v>255.718</v>
      </c>
      <c r="K41" s="43">
        <f>SUM(K32:K40)</f>
        <v>209.94800000000004</v>
      </c>
      <c r="L41" s="43"/>
      <c r="M41" s="43">
        <f>SUM(M32:M40)</f>
        <v>170.476</v>
      </c>
      <c r="N41" s="43">
        <f>SUM(N32:N40)</f>
        <v>170.976</v>
      </c>
      <c r="O41" s="43">
        <f>SUM(O32:O40)</f>
        <v>272.23400000000004</v>
      </c>
      <c r="P41" s="43"/>
      <c r="Q41" s="43">
        <f>SUM(Q32:Q40)</f>
        <v>299.22499999999997</v>
      </c>
      <c r="R41" s="43">
        <f>SUM(R32:R40)</f>
        <v>348.481</v>
      </c>
      <c r="S41" s="43">
        <f>SUM(S32:S40)</f>
        <v>380.813</v>
      </c>
      <c r="T41" s="43"/>
      <c r="U41" s="43">
        <f>SUM(U32:U40)</f>
        <v>3608.1119999999996</v>
      </c>
    </row>
    <row r="46" spans="5:10" ht="12.75">
      <c r="E46" s="68"/>
      <c r="F46" s="109"/>
      <c r="G46" s="109"/>
      <c r="H46" s="109"/>
      <c r="I46" s="109"/>
      <c r="J46" s="68"/>
    </row>
    <row r="47" spans="5:10" ht="12.75">
      <c r="E47" s="68"/>
      <c r="F47" s="109"/>
      <c r="G47" s="69"/>
      <c r="H47" s="69"/>
      <c r="I47" s="69"/>
      <c r="J47" s="68"/>
    </row>
    <row r="48" spans="5:10" ht="12.75">
      <c r="E48" s="68"/>
      <c r="F48" s="70"/>
      <c r="G48" s="71"/>
      <c r="H48" s="69"/>
      <c r="I48" s="69"/>
      <c r="J48" s="68"/>
    </row>
    <row r="49" spans="5:10" ht="12.75">
      <c r="E49" s="68"/>
      <c r="F49" s="70"/>
      <c r="G49" s="71"/>
      <c r="H49" s="69"/>
      <c r="I49" s="69"/>
      <c r="J49" s="68"/>
    </row>
    <row r="50" spans="5:10" ht="12.75">
      <c r="E50" s="68"/>
      <c r="F50" s="70"/>
      <c r="G50" s="71"/>
      <c r="H50" s="69"/>
      <c r="I50" s="69"/>
      <c r="J50" s="68"/>
    </row>
    <row r="51" spans="5:10" ht="12.75">
      <c r="E51" s="68"/>
      <c r="F51" s="72"/>
      <c r="G51" s="71"/>
      <c r="H51" s="73"/>
      <c r="I51" s="69"/>
      <c r="J51" s="68"/>
    </row>
    <row r="52" spans="5:10" ht="12.75">
      <c r="E52" s="68"/>
      <c r="F52" s="74"/>
      <c r="G52" s="71"/>
      <c r="H52" s="69"/>
      <c r="I52" s="69"/>
      <c r="J52" s="68"/>
    </row>
    <row r="53" spans="5:10" ht="12.75">
      <c r="E53" s="68"/>
      <c r="F53" s="75"/>
      <c r="G53" s="71"/>
      <c r="H53" s="69"/>
      <c r="I53" s="69"/>
      <c r="J53" s="68"/>
    </row>
    <row r="54" spans="5:10" ht="12.75">
      <c r="E54" s="68"/>
      <c r="F54" s="75"/>
      <c r="G54" s="71"/>
      <c r="H54" s="69"/>
      <c r="I54" s="69"/>
      <c r="J54" s="68"/>
    </row>
    <row r="55" spans="5:10" ht="12.75">
      <c r="E55" s="68"/>
      <c r="F55" s="75"/>
      <c r="G55" s="71"/>
      <c r="H55" s="69"/>
      <c r="I55" s="76"/>
      <c r="J55" s="68"/>
    </row>
    <row r="56" spans="5:10" ht="12.75">
      <c r="E56" s="68"/>
      <c r="F56" s="75"/>
      <c r="G56" s="71"/>
      <c r="H56" s="69"/>
      <c r="I56" s="69"/>
      <c r="J56" s="68"/>
    </row>
    <row r="57" spans="5:10" ht="12.75">
      <c r="E57" s="68"/>
      <c r="F57" s="75"/>
      <c r="G57" s="71"/>
      <c r="H57" s="77"/>
      <c r="I57" s="77"/>
      <c r="J57" s="68"/>
    </row>
    <row r="58" spans="5:10" ht="12.75">
      <c r="E58" s="68"/>
      <c r="F58" s="75"/>
      <c r="G58" s="71"/>
      <c r="H58" s="78"/>
      <c r="I58" s="79"/>
      <c r="J58" s="68"/>
    </row>
    <row r="59" spans="6:9" ht="12.75">
      <c r="F59" s="67"/>
      <c r="G59" s="67"/>
      <c r="H59" s="67"/>
      <c r="I59" s="67"/>
    </row>
  </sheetData>
  <mergeCells count="2">
    <mergeCell ref="F46:F47"/>
    <mergeCell ref="G46:I46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0"/>
  <sheetViews>
    <sheetView zoomScaleSheetLayoutView="75" workbookViewId="0" topLeftCell="A1">
      <selection activeCell="B20" sqref="B20:Z29"/>
    </sheetView>
  </sheetViews>
  <sheetFormatPr defaultColWidth="9.140625" defaultRowHeight="12.75"/>
  <cols>
    <col min="1" max="1" width="7.28125" style="0" customWidth="1"/>
    <col min="2" max="2" width="11.57421875" style="0" customWidth="1"/>
    <col min="3" max="3" width="36.7109375" style="0" customWidth="1"/>
    <col min="4" max="4" width="9.57421875" style="0" customWidth="1"/>
    <col min="5" max="5" width="9.140625" style="4" customWidth="1"/>
    <col min="6" max="6" width="9.57421875" style="4" customWidth="1"/>
    <col min="7" max="7" width="9.28125" style="4" customWidth="1"/>
    <col min="8" max="8" width="10.28125" style="4" customWidth="1"/>
    <col min="9" max="9" width="7.7109375" style="4" customWidth="1"/>
    <col min="10" max="10" width="7.8515625" style="4" customWidth="1"/>
    <col min="11" max="11" width="10.140625" style="4" customWidth="1"/>
    <col min="12" max="12" width="7.28125" style="4" customWidth="1"/>
    <col min="13" max="13" width="8.421875" style="4" customWidth="1"/>
    <col min="14" max="14" width="10.00390625" style="4" customWidth="1"/>
    <col min="15" max="16" width="8.421875" style="4" customWidth="1"/>
    <col min="17" max="17" width="9.140625" style="4" customWidth="1"/>
    <col min="18" max="18" width="10.7109375" style="4" customWidth="1"/>
    <col min="19" max="19" width="13.00390625" style="4" customWidth="1"/>
  </cols>
  <sheetData>
    <row r="2" spans="1:19" ht="15.75">
      <c r="A2" s="111" t="s">
        <v>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2.75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30.75" customHeight="1">
      <c r="A4" s="10" t="s">
        <v>0</v>
      </c>
      <c r="B4" s="10" t="s">
        <v>26</v>
      </c>
      <c r="C4" s="10" t="s">
        <v>1</v>
      </c>
      <c r="D4" s="10" t="s">
        <v>2</v>
      </c>
      <c r="E4" s="10" t="s">
        <v>7</v>
      </c>
      <c r="F4" s="10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30</v>
      </c>
      <c r="L4" s="11" t="s">
        <v>13</v>
      </c>
      <c r="M4" s="11" t="s">
        <v>14</v>
      </c>
      <c r="N4" s="11" t="s">
        <v>15</v>
      </c>
      <c r="O4" s="11" t="s">
        <v>16</v>
      </c>
      <c r="P4" s="11" t="s">
        <v>17</v>
      </c>
      <c r="Q4" s="11" t="s">
        <v>18</v>
      </c>
      <c r="R4" s="11" t="s">
        <v>31</v>
      </c>
      <c r="S4" s="11" t="s">
        <v>28</v>
      </c>
    </row>
    <row r="5" spans="1:19" ht="30" customHeight="1">
      <c r="A5" s="12">
        <v>1</v>
      </c>
      <c r="B5" s="100" t="s">
        <v>37</v>
      </c>
      <c r="C5" s="13" t="s">
        <v>27</v>
      </c>
      <c r="D5" s="113" t="s">
        <v>6</v>
      </c>
      <c r="E5" s="15">
        <v>7.981</v>
      </c>
      <c r="F5" s="15">
        <v>6.784</v>
      </c>
      <c r="G5" s="15">
        <v>7.349</v>
      </c>
      <c r="H5" s="15">
        <v>4.813</v>
      </c>
      <c r="I5" s="15">
        <v>5.12</v>
      </c>
      <c r="J5" s="15">
        <v>2.039</v>
      </c>
      <c r="K5" s="14">
        <f>SUM(E5:J5)</f>
        <v>34.086</v>
      </c>
      <c r="L5" s="15"/>
      <c r="M5" s="15"/>
      <c r="N5" s="15"/>
      <c r="O5" s="15"/>
      <c r="P5" s="15"/>
      <c r="Q5" s="15"/>
      <c r="R5" s="16">
        <f aca="true" t="shared" si="0" ref="R5:R12">SUM(L5:Q5)</f>
        <v>0</v>
      </c>
      <c r="S5" s="14">
        <f>K5+R5</f>
        <v>34.086</v>
      </c>
    </row>
    <row r="6" spans="1:19" ht="30" customHeight="1">
      <c r="A6" s="12">
        <v>2</v>
      </c>
      <c r="B6" s="101"/>
      <c r="C6" s="13" t="s">
        <v>21</v>
      </c>
      <c r="D6" s="114"/>
      <c r="E6" s="15">
        <v>7.98</v>
      </c>
      <c r="F6" s="15">
        <v>6.78</v>
      </c>
      <c r="G6" s="15">
        <v>7.35</v>
      </c>
      <c r="H6" s="15">
        <v>4.81</v>
      </c>
      <c r="I6" s="15">
        <v>5.12</v>
      </c>
      <c r="J6" s="15">
        <v>2.039</v>
      </c>
      <c r="K6" s="14">
        <f>SUM(E6:J6)</f>
        <v>34.079</v>
      </c>
      <c r="L6" s="15"/>
      <c r="M6" s="15"/>
      <c r="N6" s="15"/>
      <c r="O6" s="15"/>
      <c r="P6" s="15"/>
      <c r="Q6" s="15"/>
      <c r="R6" s="16">
        <f t="shared" si="0"/>
        <v>0</v>
      </c>
      <c r="S6" s="14">
        <f>K6+R6</f>
        <v>34.079</v>
      </c>
    </row>
    <row r="7" spans="1:19" ht="30" customHeight="1">
      <c r="A7" s="12">
        <v>3</v>
      </c>
      <c r="B7" s="101"/>
      <c r="C7" s="13" t="s">
        <v>5</v>
      </c>
      <c r="D7" s="114"/>
      <c r="E7" s="15">
        <v>7.63</v>
      </c>
      <c r="F7" s="15">
        <v>6.45</v>
      </c>
      <c r="G7" s="15">
        <v>7.01</v>
      </c>
      <c r="H7" s="15">
        <v>4.524</v>
      </c>
      <c r="I7" s="15">
        <v>4.864352</v>
      </c>
      <c r="J7" s="15">
        <v>1.829</v>
      </c>
      <c r="K7" s="14">
        <f>SUM(E7:J7)</f>
        <v>32.307352</v>
      </c>
      <c r="L7" s="15"/>
      <c r="M7" s="15"/>
      <c r="N7" s="15"/>
      <c r="O7" s="15"/>
      <c r="P7" s="15"/>
      <c r="Q7" s="15"/>
      <c r="R7" s="16">
        <f t="shared" si="0"/>
        <v>0</v>
      </c>
      <c r="S7" s="14">
        <f>K7+R7</f>
        <v>32.307352</v>
      </c>
    </row>
    <row r="8" spans="1:19" ht="30" customHeight="1">
      <c r="A8" s="12">
        <v>4</v>
      </c>
      <c r="B8" s="101"/>
      <c r="C8" s="13" t="s">
        <v>20</v>
      </c>
      <c r="D8" s="115"/>
      <c r="E8" s="15">
        <v>0.349906</v>
      </c>
      <c r="F8" s="15">
        <v>0.327032</v>
      </c>
      <c r="G8" s="15">
        <v>0.33868</v>
      </c>
      <c r="H8" s="15">
        <v>0.288</v>
      </c>
      <c r="I8" s="15">
        <v>0.256</v>
      </c>
      <c r="J8" s="15">
        <v>0.21</v>
      </c>
      <c r="K8" s="14">
        <f>SUM(E8:J8)</f>
        <v>1.769618</v>
      </c>
      <c r="L8" s="15"/>
      <c r="M8" s="15"/>
      <c r="N8" s="15"/>
      <c r="O8" s="15"/>
      <c r="P8" s="15"/>
      <c r="Q8" s="15"/>
      <c r="R8" s="16">
        <f t="shared" si="0"/>
        <v>0</v>
      </c>
      <c r="S8" s="14">
        <f>K8+R8</f>
        <v>1.769618</v>
      </c>
    </row>
    <row r="9" spans="1:19" ht="18" customHeight="1">
      <c r="A9" s="12"/>
      <c r="B9" s="101"/>
      <c r="C9" s="112" t="s">
        <v>19</v>
      </c>
      <c r="D9" s="112"/>
      <c r="E9" s="112"/>
      <c r="F9" s="112"/>
      <c r="G9" s="112"/>
      <c r="H9" s="112"/>
      <c r="I9" s="112"/>
      <c r="J9" s="112"/>
      <c r="K9" s="112"/>
      <c r="L9" s="20"/>
      <c r="M9" s="20"/>
      <c r="N9" s="20"/>
      <c r="O9" s="20"/>
      <c r="P9" s="20"/>
      <c r="Q9" s="20"/>
      <c r="R9" s="20"/>
      <c r="S9" s="21"/>
    </row>
    <row r="10" spans="1:19" ht="30" customHeight="1">
      <c r="A10" s="12" t="s">
        <v>3</v>
      </c>
      <c r="B10" s="101"/>
      <c r="C10" s="13" t="s">
        <v>22</v>
      </c>
      <c r="D10" s="113" t="s">
        <v>6</v>
      </c>
      <c r="E10" s="15">
        <v>0.049881</v>
      </c>
      <c r="F10" s="15">
        <v>0.046872</v>
      </c>
      <c r="G10" s="15">
        <v>0.046488</v>
      </c>
      <c r="H10" s="15">
        <v>0.038</v>
      </c>
      <c r="I10" s="15">
        <v>0.029488</v>
      </c>
      <c r="J10" s="15">
        <v>0.018</v>
      </c>
      <c r="K10" s="18">
        <f>SUM(E10:J10)</f>
        <v>0.228729</v>
      </c>
      <c r="L10" s="15"/>
      <c r="M10" s="15"/>
      <c r="N10" s="15"/>
      <c r="O10" s="15"/>
      <c r="P10" s="15"/>
      <c r="Q10" s="15"/>
      <c r="R10" s="16">
        <f t="shared" si="0"/>
        <v>0</v>
      </c>
      <c r="S10" s="14">
        <f>K10+R10</f>
        <v>0.228729</v>
      </c>
    </row>
    <row r="11" spans="1:19" ht="30" customHeight="1">
      <c r="A11" s="12" t="s">
        <v>4</v>
      </c>
      <c r="B11" s="101"/>
      <c r="C11" s="13" t="s">
        <v>23</v>
      </c>
      <c r="D11" s="115"/>
      <c r="E11" s="15">
        <v>0.3</v>
      </c>
      <c r="F11" s="15">
        <v>0.28</v>
      </c>
      <c r="G11" s="15">
        <v>0.29</v>
      </c>
      <c r="H11" s="15">
        <v>0.25</v>
      </c>
      <c r="I11" s="15">
        <v>0.23</v>
      </c>
      <c r="J11" s="15">
        <v>0.1919</v>
      </c>
      <c r="K11" s="18">
        <f>SUM(E11:J11)</f>
        <v>1.5419</v>
      </c>
      <c r="L11" s="15"/>
      <c r="M11" s="15"/>
      <c r="N11" s="15"/>
      <c r="O11" s="15"/>
      <c r="P11" s="15"/>
      <c r="Q11" s="15"/>
      <c r="R11" s="16">
        <f t="shared" si="0"/>
        <v>0</v>
      </c>
      <c r="S11" s="15">
        <f>SUM(E11:Q11)</f>
        <v>3.0838</v>
      </c>
    </row>
    <row r="12" spans="1:19" ht="30" customHeight="1">
      <c r="A12" s="12" t="s">
        <v>25</v>
      </c>
      <c r="B12" s="110"/>
      <c r="C12" s="19" t="s">
        <v>24</v>
      </c>
      <c r="D12" s="11" t="s">
        <v>35</v>
      </c>
      <c r="E12" s="10">
        <v>971</v>
      </c>
      <c r="F12" s="10">
        <v>814</v>
      </c>
      <c r="G12" s="10">
        <v>858</v>
      </c>
      <c r="H12" s="10">
        <v>693</v>
      </c>
      <c r="I12" s="10">
        <v>628</v>
      </c>
      <c r="J12" s="15">
        <v>298</v>
      </c>
      <c r="K12" s="17">
        <f>SUM(E12:J12)</f>
        <v>4262</v>
      </c>
      <c r="L12" s="15"/>
      <c r="M12" s="15"/>
      <c r="N12" s="15"/>
      <c r="O12" s="15"/>
      <c r="P12" s="15"/>
      <c r="Q12" s="15"/>
      <c r="R12" s="16">
        <f t="shared" si="0"/>
        <v>0</v>
      </c>
      <c r="S12" s="17">
        <f>SUM(E12:Q12)</f>
        <v>8524</v>
      </c>
    </row>
    <row r="13" spans="1:6" ht="12.75">
      <c r="A13" s="1"/>
      <c r="B13" s="1"/>
      <c r="C13" s="2"/>
      <c r="D13" s="2"/>
      <c r="E13" s="2"/>
      <c r="F13" s="2"/>
    </row>
    <row r="14" spans="1:6" ht="15">
      <c r="A14" s="1"/>
      <c r="B14" s="6" t="s">
        <v>32</v>
      </c>
      <c r="C14" s="7"/>
      <c r="D14" s="2"/>
      <c r="E14" s="2"/>
      <c r="F14" s="2"/>
    </row>
    <row r="15" spans="1:6" ht="19.5" customHeight="1">
      <c r="A15" s="1"/>
      <c r="B15" s="6" t="s">
        <v>33</v>
      </c>
      <c r="C15" s="7"/>
      <c r="D15" s="2"/>
      <c r="E15" s="2"/>
      <c r="F15" s="2"/>
    </row>
    <row r="16" spans="1:6" ht="19.5" customHeight="1">
      <c r="A16" s="1"/>
      <c r="B16" s="6" t="s">
        <v>34</v>
      </c>
      <c r="C16" s="7"/>
      <c r="D16" s="2"/>
      <c r="E16" s="2"/>
      <c r="F16" s="2"/>
    </row>
    <row r="17" spans="1:6" ht="15">
      <c r="A17" s="1"/>
      <c r="B17" s="98" t="s">
        <v>36</v>
      </c>
      <c r="C17" s="98"/>
      <c r="D17" s="5"/>
      <c r="E17" s="2"/>
      <c r="F17" s="2"/>
    </row>
    <row r="18" spans="1:6" ht="12.75">
      <c r="A18" s="3"/>
      <c r="B18" s="3"/>
      <c r="C18" s="3"/>
      <c r="D18" s="3"/>
      <c r="E18" s="2"/>
      <c r="F18" s="2"/>
    </row>
    <row r="19" spans="1:6" ht="12.75">
      <c r="A19" s="3"/>
      <c r="B19" s="3"/>
      <c r="C19" s="3"/>
      <c r="D19" s="3"/>
      <c r="E19" s="2"/>
      <c r="F19" s="2"/>
    </row>
    <row r="20" s="46" customFormat="1" ht="12.75">
      <c r="A20" s="45"/>
    </row>
    <row r="21" s="46" customFormat="1" ht="12.75"/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46" customFormat="1" ht="12.75"/>
    <row r="28" s="46" customFormat="1" ht="12.75"/>
  </sheetData>
  <mergeCells count="6">
    <mergeCell ref="B5:B12"/>
    <mergeCell ref="A2:S2"/>
    <mergeCell ref="B17:C17"/>
    <mergeCell ref="C9:K9"/>
    <mergeCell ref="D5:D8"/>
    <mergeCell ref="D10:D11"/>
  </mergeCells>
  <printOptions/>
  <pageMargins left="0.5905511811023623" right="0.3937007874015748" top="0.984251968503937" bottom="0.3937007874015748" header="0" footer="0"/>
  <pageSetup fitToHeight="1" fitToWidth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2012-07-10T04:08:30Z</cp:lastPrinted>
  <dcterms:created xsi:type="dcterms:W3CDTF">1996-10-08T23:32:33Z</dcterms:created>
  <dcterms:modified xsi:type="dcterms:W3CDTF">2012-07-11T01:53:04Z</dcterms:modified>
  <cp:category/>
  <cp:version/>
  <cp:contentType/>
  <cp:contentStatus/>
</cp:coreProperties>
</file>